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0" yWindow="-15" windowWidth="14445" windowHeight="12795"/>
  </bookViews>
  <sheets>
    <sheet name="Planilha Orcamentaria" sheetId="5" r:id="rId1"/>
    <sheet name="Plan1" sheetId="7" r:id="rId2"/>
  </sheets>
  <definedNames>
    <definedName name="_xlnm._FilterDatabase" localSheetId="0" hidden="1">'Planilha Orcamentaria'!$A$13:$I$43</definedName>
    <definedName name="_xlnm.Print_Area" localSheetId="0">'Planilha Orcamentaria'!$A$1:$I$48</definedName>
    <definedName name="_xlnm.Print_Titles" localSheetId="0">'Planilha Orcamentaria'!$1:$12</definedName>
  </definedNames>
  <calcPr calcId="124519" fullCalcOnLoad="1"/>
</workbook>
</file>

<file path=xl/calcChain.xml><?xml version="1.0" encoding="utf-8"?>
<calcChain xmlns="http://schemas.openxmlformats.org/spreadsheetml/2006/main">
  <c r="I39" i="5"/>
  <c r="H37"/>
  <c r="I37"/>
  <c r="H19"/>
  <c r="I19"/>
  <c r="H18"/>
  <c r="I18"/>
  <c r="H14"/>
  <c r="I14"/>
  <c r="I15"/>
  <c r="H39"/>
  <c r="H40"/>
  <c r="I40"/>
  <c r="H38"/>
  <c r="I38"/>
  <c r="H33"/>
  <c r="I33"/>
  <c r="H32"/>
  <c r="I32"/>
  <c r="H31"/>
  <c r="I31"/>
  <c r="H30"/>
  <c r="I30"/>
  <c r="H23"/>
  <c r="I23"/>
  <c r="H26"/>
  <c r="I26"/>
  <c r="H25"/>
  <c r="I25"/>
  <c r="H24"/>
  <c r="I24"/>
  <c r="I36"/>
  <c r="I41"/>
  <c r="I43"/>
  <c r="I34"/>
  <c r="I27"/>
  <c r="I20"/>
</calcChain>
</file>

<file path=xl/sharedStrings.xml><?xml version="1.0" encoding="utf-8"?>
<sst xmlns="http://schemas.openxmlformats.org/spreadsheetml/2006/main" count="111" uniqueCount="88">
  <si>
    <t>ITEM</t>
  </si>
  <si>
    <t>DESCRIÇÃO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</si>
  <si>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</si>
  <si>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</si>
  <si>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</si>
  <si>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</si>
  <si>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</si>
  <si>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</si>
  <si>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</si>
  <si>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1.1</t>
  </si>
  <si>
    <t>2.1</t>
  </si>
  <si>
    <t>2.2</t>
  </si>
  <si>
    <t>unid.</t>
  </si>
  <si>
    <t>m2</t>
  </si>
  <si>
    <t>UNID.</t>
  </si>
  <si>
    <t>QUANT.</t>
  </si>
  <si>
    <t>m3</t>
  </si>
  <si>
    <t>3.2</t>
  </si>
  <si>
    <t>3.3</t>
  </si>
  <si>
    <t>m</t>
  </si>
  <si>
    <t>(  X  )</t>
  </si>
  <si>
    <t>SUB-TOTAL ITEM</t>
  </si>
  <si>
    <t>ENG. CIVIL DILERMANDO DE ARANDA LIMA</t>
  </si>
  <si>
    <t>CREA-MG</t>
  </si>
  <si>
    <t>49.378/D</t>
  </si>
  <si>
    <t>3.1</t>
  </si>
  <si>
    <t>3.4</t>
  </si>
  <si>
    <t>TOTAL DA OBRA:</t>
  </si>
  <si>
    <t>REF.:</t>
  </si>
  <si>
    <t>mês</t>
  </si>
  <si>
    <t>SINAPI</t>
  </si>
  <si>
    <t>MOBILIZAÇÃO E DESMOBILIZAÇÃO DE CONTAINER, INCLUSIVE CARGA, DESCARGA E TRANSPORTE EM CAMINHÃO CARROCERIA COM GUINDAUTO (MUNCK), EXCLUSIVE LOCAÇÃO DO CONTAINER</t>
  </si>
  <si>
    <t>ED-50137</t>
  </si>
  <si>
    <t>ADMINISTRAÇÃO LOCAL</t>
  </si>
  <si>
    <t>4.1</t>
  </si>
  <si>
    <t>t x km</t>
  </si>
  <si>
    <t>5.1</t>
  </si>
  <si>
    <t>5.2</t>
  </si>
  <si>
    <t>5.3</t>
  </si>
  <si>
    <t>5.4</t>
  </si>
  <si>
    <t>ED-16350</t>
  </si>
  <si>
    <t>ED-50155</t>
  </si>
  <si>
    <t>PREFEITURA: MUNICIPAL DE JOÃO MONLEVADE</t>
  </si>
  <si>
    <t>SUDECAP</t>
  </si>
  <si>
    <t>PREÇO UNITÁRIO S/ BDI</t>
  </si>
  <si>
    <t>PREÇO UNITÁRIO C/ BDI</t>
  </si>
  <si>
    <t>MOBILIZAÇÃO E DESMOBILIZAÇÃO DE OBRA</t>
  </si>
  <si>
    <t>LOCAÇÃO DE BANHEIRO QUÍMICO, DIMENSÃO (110X120X230)CM, LINHA PADRÃO, CONTENDO UMA (1) PIA/HIGIENIZADOR DE MÃOS, INCLUSIVE MANUTENÇÃO E MOBILIZAÇÃO / DESMOBILIZAÇÃO</t>
  </si>
  <si>
    <t>FORNECIMENTO E INSTALAÇÃO DE PLACA DE OBRA COM CHAPA GALVANIZADA E ESTRUTURA DE MADEIRA. AF_03/2022_PS</t>
  </si>
  <si>
    <t>LOCAÇÃO DE CONTAINER COM ISOLAMENTO TÉRMICO, TIPO 3, PARA DEPÓSITO/FERRAMENTARIA DE OBRA, COM MEDIDAS REFERENCIAIS DE (6) METROS COMPRIMENTO, (2,3) METROS LARGURA E (2,5) METROS ALTURA ÚTIL INTERNA, INCLUSIVE LIGAÇÕES ELÉTRICAS INTERNAS, EXCLUSIVE MOBILIZAÇÃO / DESMOBILIZAÇÃO E LIGAÇÕES PROVISÓRIAS EXTERNAS</t>
  </si>
  <si>
    <t>4.2</t>
  </si>
  <si>
    <t>4.3</t>
  </si>
  <si>
    <t>4.4</t>
  </si>
  <si>
    <t>20.12.01</t>
  </si>
  <si>
    <t>PINTURA DE LIGAÇÃO COM RR-1C - SUDECAP 01/25</t>
  </si>
  <si>
    <t>ISS =</t>
  </si>
  <si>
    <t>BDI =</t>
  </si>
  <si>
    <t>LOCAL: ESTRADA PEDRO DIAS BICALHO FILHO</t>
  </si>
  <si>
    <t>REF.: SINAPI-MG 02/25, SICOR-MG 01/25 REGIÃO CENTRAL E SUDECAP-PBH 01/25, SEM DESONERAÇÃO</t>
  </si>
  <si>
    <t>MOBILIZAÇÃO E DESMOBILIZAÇÃO DE OBRA EM CENTRO URBANO OU REGIÃO LIMÍTROFE COM VALOR ATÉ 1.000.000,00</t>
  </si>
  <si>
    <t>SICOR</t>
  </si>
  <si>
    <t>ED-50392</t>
  </si>
  <si>
    <t>90777</t>
  </si>
  <si>
    <t>ED-21776</t>
  </si>
  <si>
    <t>h</t>
  </si>
  <si>
    <t>PRAZO DE EXECUÇÃO: 2 MESES</t>
  </si>
  <si>
    <t>%</t>
  </si>
  <si>
    <t>INSTALAÇÕES DA OBRA</t>
  </si>
  <si>
    <t>ED-28427</t>
  </si>
  <si>
    <t>DRENAGEM SUPERFICIAL</t>
  </si>
  <si>
    <t>ED-48490</t>
  </si>
  <si>
    <t>ED-51094</t>
  </si>
  <si>
    <t>ED-14762</t>
  </si>
  <si>
    <t>ED-51139</t>
  </si>
  <si>
    <t>PAVIMENTAÇÃO ASFÁLTICA</t>
  </si>
  <si>
    <t>ED-7623</t>
  </si>
  <si>
    <t>RO-00923</t>
  </si>
  <si>
    <t>ENGENHEIRO CIVIL DE OBRA JUNIOR COM ENCARGOS COMPLEMENTARES</t>
  </si>
  <si>
    <t>ENCARREGADO GERAL DE OBRAS COM ENCARGOS COMPLEMENTARES</t>
  </si>
  <si>
    <t>REMOÇÃO MANUAL DE ALVENARIA POLIÉDRICA, COM REAPROVEITAMENTO, INCLUSIVE AFASTAMENTO E EMPILHAMENTO, EXCLUSIVE TRANSPORTE E RETIRADA DO MATERIAL REMOVIDO NÃO REAPROVEITÁVEL</t>
  </si>
  <si>
    <t xml:space="preserve">APILOAMENTO MECANIZADO EM FUNDO DE VALA COM PLACA VIBRATÓRIA, EXCLUSIVE ESCAVAÇÃO </t>
  </si>
  <si>
    <t>SARJETA DE CONCRETO URBANO (SCU), TIPO 1, COM FCK 15 MPA, LARGURA DE 50CM COM INCLINAÇÃO DE 3%, ESP. 7CM, PADRÃO DER MG, EXCLUSIVE MEIO-FIO, INCLUSIVE ESCAVAÇÃO, APILAOMENTO E TRANSPORTE COM RETIRADA DO MATERIAL ESCAVADO (EM CAÇAMBA)</t>
  </si>
  <si>
    <t>GUIA DE MEIO-FIO, EM CONCRETO COM FCK 20 MPA, PRÉ-MOLDADA, MFC-01 PADRÃO DER-MG, DIMENSÕES (12X16,7X35)CM, EXCLUSIVE SARJETA, INCLUSIVE ESCAVAÇÃO, APILOAMENTO E TRANSPORTE COM RETIRADA DO MATERIAL ESCAVADO (EM CAÇAMBA)</t>
  </si>
  <si>
    <t>TRANSPORTE COM CAMINHÃO TANQUE DE TRANSPORTE DE MATERIAL ASFÁLTICO DE 20000 L, EM VIA URBANA EM REVESTIMENTO PRIMÁRIO (UNIDADE: TXKM). AF_07/2020</t>
  </si>
  <si>
    <t>EXECUÇÃO E APLICAÇÃO DE CONCRETO BETUMINOSO USINADO A QUENTE (CBUQ), MASSA COMERCIAL, INCLUINDO FORNECIMENTO E TRANSPORTE DOS AGREGADOS E MATERIAL BETUMINOSO, EXCLUSIVE TRANSPORTE DA MASSA ASFÁLTICA ATÉ A PISTA</t>
  </si>
  <si>
    <t>TRANSPORTE DE MISTURA BETUMINOSA A QUENTE COM CAMINHÃO COM CAÇAMBA TÉRMICA DE 6 M³ - RODOVIA PAVIMENTADA</t>
  </si>
  <si>
    <t>OBRA: PAVIMENTAÇÃO EM CBUQ NO BAIRRO NOVA CACHOEIRINHA</t>
  </si>
  <si>
    <t>DATA: 22/09/2025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</si>
</sst>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93" formatCode="0.000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146">
    <xf numFmtId="0" fontId="0" fillId="0" borderId="0" xfId="0"/>
    <xf numFmtId="0" fontId="5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/>
    </xf>
    <xf numFmtId="2" fontId="5" fillId="0" borderId="9" xfId="2" applyNumberFormat="1" applyFont="1" applyFill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2" fontId="5" fillId="0" borderId="8" xfId="2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right"/>
    </xf>
    <xf numFmtId="4" fontId="7" fillId="0" borderId="11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4" fontId="1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2" fontId="5" fillId="2" borderId="9" xfId="2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/>
    </xf>
    <xf numFmtId="4" fontId="4" fillId="2" borderId="15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4" fontId="4" fillId="2" borderId="13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2" fontId="5" fillId="2" borderId="15" xfId="2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2" fontId="5" fillId="0" borderId="15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9" xfId="2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2" fontId="4" fillId="2" borderId="9" xfId="2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/>
    </xf>
    <xf numFmtId="4" fontId="3" fillId="0" borderId="11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2" fontId="4" fillId="2" borderId="14" xfId="2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2" fontId="4" fillId="0" borderId="15" xfId="2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right" vertical="center"/>
    </xf>
    <xf numFmtId="10" fontId="7" fillId="0" borderId="28" xfId="0" applyNumberFormat="1" applyFont="1" applyFill="1" applyBorder="1" applyAlignment="1">
      <alignment horizontal="left" vertical="center"/>
    </xf>
    <xf numFmtId="10" fontId="3" fillId="0" borderId="29" xfId="1" applyNumberFormat="1" applyFont="1" applyFill="1" applyBorder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10" fillId="2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93" fontId="5" fillId="0" borderId="8" xfId="0" applyNumberFormat="1" applyFont="1" applyFill="1" applyBorder="1" applyAlignment="1">
      <alignment horizontal="center" vertical="center"/>
    </xf>
    <xf numFmtId="4" fontId="5" fillId="0" borderId="14" xfId="0" applyNumberFormat="1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12" fillId="2" borderId="42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43" xfId="0" applyFont="1" applyFill="1" applyBorder="1" applyAlignment="1">
      <alignment horizontal="right" vertical="center" wrapText="1"/>
    </xf>
    <xf numFmtId="0" fontId="11" fillId="0" borderId="44" xfId="0" applyFont="1" applyBorder="1" applyAlignment="1">
      <alignment horizontal="center" vertical="center"/>
    </xf>
    <xf numFmtId="3" fontId="11" fillId="0" borderId="44" xfId="0" applyNumberFormat="1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7" fillId="0" borderId="34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center"/>
    </xf>
  </cellXfs>
  <cellStyles count="3">
    <cellStyle name="Normal" xfId="0" builtinId="0"/>
    <cellStyle name="Porcentagem" xfId="1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1457325</xdr:colOff>
      <xdr:row>1</xdr:row>
      <xdr:rowOff>38100</xdr:rowOff>
    </xdr:from>
    <xdr:to>
      <xdr:col>7</xdr:col>
      <xdr:colOff>466725</xdr:colOff>
      <xdr:row>1</xdr:row>
      <xdr:rowOff>676275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124200" y="95250"/>
          <a:ext cx="4829175" cy="6381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/>
        <a:lstStyle/>
        <a:p>
          <a:pPr algn="l" rtl="1"/>
          <a:r>
            <a:rPr lang="pt-BR" sz="1400" b="0" i="0">
              <a:latin typeface="+mn-lt"/>
              <a:ea typeface="+mn-ea"/>
              <a:cs typeface="+mn-cs"/>
            </a:rPr>
            <a:t>PREFEITURA MUNICIPAL DE JOÃO MONLEVADE</a:t>
          </a:r>
          <a:endParaRPr lang="pt-BR" sz="1400"/>
        </a:p>
        <a:p>
          <a:pPr algn="l" rtl="1"/>
          <a:r>
            <a:rPr lang="pt-BR" sz="1200" b="0" i="0">
              <a:latin typeface="+mn-lt"/>
              <a:ea typeface="+mn-ea"/>
              <a:cs typeface="+mn-cs"/>
            </a:rPr>
            <a:t>SECRETARIA</a:t>
          </a:r>
          <a:r>
            <a:rPr lang="pt-BR" sz="1200" b="0" i="0" baseline="0">
              <a:latin typeface="+mn-lt"/>
              <a:ea typeface="+mn-ea"/>
              <a:cs typeface="+mn-cs"/>
            </a:rPr>
            <a:t> MUNICIPAL DE OBRAS</a:t>
          </a:r>
          <a:endParaRPr lang="pt-BR" sz="1200"/>
        </a:p>
        <a:p>
          <a:pPr algn="l" rtl="1"/>
          <a:r>
            <a:rPr lang="pt-BR" sz="1100" b="0" i="0">
              <a:latin typeface="+mn-lt"/>
              <a:ea typeface="+mn-ea"/>
              <a:cs typeface="+mn-cs"/>
            </a:rPr>
            <a:t>Setor de Engenharia</a:t>
          </a:r>
          <a:endParaRPr lang="pt-BR" sz="900"/>
        </a:p>
        <a:p>
          <a:pPr algn="l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38100</xdr:rowOff>
    </xdr:from>
    <xdr:to>
      <xdr:col>3</xdr:col>
      <xdr:colOff>876300</xdr:colOff>
      <xdr:row>2</xdr:row>
      <xdr:rowOff>0</xdr:rowOff>
    </xdr:to>
    <xdr:pic>
      <xdr:nvPicPr>
        <xdr:cNvPr id="8990" name="Imagem 36" descr="logo-PMJM-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95250"/>
          <a:ext cx="1657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showZeros="0" tabSelected="1" view="pageBreakPreview" zoomScale="90" zoomScaleSheetLayoutView="90" workbookViewId="0">
      <selection activeCell="A7" sqref="A7:F7"/>
    </sheetView>
  </sheetViews>
  <sheetFormatPr defaultRowHeight="12.75"/>
  <cols>
    <col min="1" max="1" width="7" style="1" customWidth="1"/>
    <col min="2" max="2" width="14" style="1" customWidth="1"/>
    <col min="3" max="3" width="11.7109375" style="1" customWidth="1"/>
    <col min="4" max="4" width="60.140625" style="1" customWidth="1"/>
    <col min="5" max="5" width="6.5703125" style="1" customWidth="1"/>
    <col min="6" max="6" width="9.7109375" style="1" customWidth="1"/>
    <col min="7" max="8" width="10.85546875" style="1" customWidth="1"/>
    <col min="9" max="9" width="14" style="1" customWidth="1"/>
    <col min="10" max="10" width="13.140625" style="1" customWidth="1"/>
    <col min="11" max="16384" width="9.140625" style="1"/>
  </cols>
  <sheetData>
    <row r="1" spans="1:9" ht="4.5" customHeight="1"/>
    <row r="2" spans="1:9" ht="53.25" customHeight="1">
      <c r="A2" s="132"/>
      <c r="B2" s="132"/>
      <c r="C2" s="132"/>
      <c r="D2" s="73"/>
      <c r="E2" s="73"/>
      <c r="F2" s="73"/>
      <c r="G2" s="73"/>
      <c r="H2" s="73"/>
      <c r="I2" s="73"/>
    </row>
    <row r="3" spans="1:9" ht="3.75" customHeight="1" thickBot="1">
      <c r="A3" s="145"/>
      <c r="B3" s="145"/>
      <c r="C3" s="145"/>
      <c r="D3" s="145"/>
      <c r="E3" s="145"/>
      <c r="F3" s="145"/>
      <c r="G3" s="145"/>
      <c r="H3" s="145"/>
      <c r="I3" s="145"/>
    </row>
    <row r="4" spans="1:9" ht="20.100000000000001" customHeight="1" thickBot="1">
      <c r="A4" s="119" t="s">
        <v>2</v>
      </c>
      <c r="B4" s="120"/>
      <c r="C4" s="120"/>
      <c r="D4" s="120"/>
      <c r="E4" s="120"/>
      <c r="F4" s="120"/>
      <c r="G4" s="120"/>
      <c r="H4" s="120"/>
      <c r="I4" s="121"/>
    </row>
    <row r="5" spans="1:9" ht="3.75" customHeight="1" thickBot="1">
      <c r="A5" s="2"/>
      <c r="B5" s="2"/>
      <c r="C5" s="2"/>
      <c r="D5" s="2"/>
      <c r="E5" s="2"/>
      <c r="F5" s="2"/>
      <c r="G5" s="2"/>
      <c r="H5" s="2"/>
      <c r="I5" s="2"/>
    </row>
    <row r="6" spans="1:9" ht="20.100000000000001" customHeight="1">
      <c r="A6" s="136" t="s">
        <v>42</v>
      </c>
      <c r="B6" s="137"/>
      <c r="C6" s="137"/>
      <c r="D6" s="137"/>
      <c r="E6" s="137"/>
      <c r="F6" s="138"/>
      <c r="G6" s="142"/>
      <c r="H6" s="143"/>
      <c r="I6" s="144"/>
    </row>
    <row r="7" spans="1:9" ht="20.100000000000001" customHeight="1">
      <c r="A7" s="123" t="s">
        <v>86</v>
      </c>
      <c r="B7" s="124"/>
      <c r="C7" s="124"/>
      <c r="D7" s="124"/>
      <c r="E7" s="124"/>
      <c r="F7" s="125"/>
      <c r="G7" s="133" t="s">
        <v>87</v>
      </c>
      <c r="H7" s="134"/>
      <c r="I7" s="135"/>
    </row>
    <row r="8" spans="1:9" ht="20.100000000000001" customHeight="1">
      <c r="A8" s="123" t="s">
        <v>57</v>
      </c>
      <c r="B8" s="124"/>
      <c r="C8" s="124"/>
      <c r="D8" s="124"/>
      <c r="E8" s="125"/>
      <c r="F8" s="139" t="s">
        <v>8</v>
      </c>
      <c r="G8" s="140"/>
      <c r="H8" s="140"/>
      <c r="I8" s="141"/>
    </row>
    <row r="9" spans="1:9" ht="20.100000000000001" customHeight="1">
      <c r="A9" s="129" t="s">
        <v>58</v>
      </c>
      <c r="B9" s="130"/>
      <c r="C9" s="130"/>
      <c r="D9" s="130"/>
      <c r="E9" s="131"/>
      <c r="F9" s="94" t="s">
        <v>6</v>
      </c>
      <c r="G9" s="93" t="s">
        <v>4</v>
      </c>
      <c r="H9" s="3" t="s">
        <v>20</v>
      </c>
      <c r="I9" s="4" t="s">
        <v>5</v>
      </c>
    </row>
    <row r="10" spans="1:9" ht="20.100000000000001" customHeight="1" thickBot="1">
      <c r="A10" s="126" t="s">
        <v>65</v>
      </c>
      <c r="B10" s="127"/>
      <c r="C10" s="127"/>
      <c r="D10" s="127"/>
      <c r="E10" s="128"/>
      <c r="F10" s="95" t="s">
        <v>55</v>
      </c>
      <c r="G10" s="97">
        <v>0.05</v>
      </c>
      <c r="H10" s="96" t="s">
        <v>56</v>
      </c>
      <c r="I10" s="98">
        <v>0.24229999999999999</v>
      </c>
    </row>
    <row r="11" spans="1:9" ht="3.75" customHeight="1" thickBot="1">
      <c r="A11" s="122"/>
      <c r="B11" s="122"/>
      <c r="C11" s="122"/>
      <c r="D11" s="122"/>
      <c r="E11" s="122"/>
      <c r="F11" s="122"/>
      <c r="G11" s="122"/>
      <c r="H11" s="122"/>
      <c r="I11" s="122"/>
    </row>
    <row r="12" spans="1:9" ht="39" thickBot="1">
      <c r="A12" s="5" t="s">
        <v>0</v>
      </c>
      <c r="B12" s="35" t="s">
        <v>28</v>
      </c>
      <c r="C12" s="6" t="s">
        <v>3</v>
      </c>
      <c r="D12" s="15" t="s">
        <v>1</v>
      </c>
      <c r="E12" s="6" t="s">
        <v>14</v>
      </c>
      <c r="F12" s="6" t="s">
        <v>15</v>
      </c>
      <c r="G12" s="7" t="s">
        <v>44</v>
      </c>
      <c r="H12" s="7" t="s">
        <v>45</v>
      </c>
      <c r="I12" s="8" t="s">
        <v>7</v>
      </c>
    </row>
    <row r="13" spans="1:9" ht="15" customHeight="1">
      <c r="A13" s="53">
        <v>1</v>
      </c>
      <c r="B13" s="54"/>
      <c r="C13" s="55"/>
      <c r="D13" s="70" t="s">
        <v>46</v>
      </c>
      <c r="E13" s="56"/>
      <c r="F13" s="57"/>
      <c r="G13" s="57"/>
      <c r="H13" s="57"/>
      <c r="I13" s="58"/>
    </row>
    <row r="14" spans="1:9" ht="25.5">
      <c r="A14" s="66" t="s">
        <v>9</v>
      </c>
      <c r="B14" s="65" t="s">
        <v>60</v>
      </c>
      <c r="C14" s="65" t="s">
        <v>61</v>
      </c>
      <c r="D14" s="42" t="s">
        <v>59</v>
      </c>
      <c r="E14" s="65" t="s">
        <v>66</v>
      </c>
      <c r="F14" s="105">
        <v>2324.1060000000002</v>
      </c>
      <c r="G14" s="38">
        <v>0.5</v>
      </c>
      <c r="H14" s="67">
        <f>ROUND(G14*(1+$I$10),2)</f>
        <v>0.62</v>
      </c>
      <c r="I14" s="21">
        <f>ROUND(F14*H14,2)</f>
        <v>1440.95</v>
      </c>
    </row>
    <row r="15" spans="1:9" ht="15" customHeight="1">
      <c r="A15" s="43"/>
      <c r="B15" s="44"/>
      <c r="C15" s="45"/>
      <c r="D15" s="101" t="s">
        <v>21</v>
      </c>
      <c r="E15" s="46"/>
      <c r="F15" s="47"/>
      <c r="G15" s="48"/>
      <c r="H15" s="49"/>
      <c r="I15" s="50">
        <f>SUM(I13:I14)</f>
        <v>1440.95</v>
      </c>
    </row>
    <row r="16" spans="1:9" ht="9.9499999999999993" customHeight="1">
      <c r="A16" s="61"/>
      <c r="B16" s="62"/>
      <c r="C16" s="62"/>
      <c r="D16" s="62"/>
      <c r="E16" s="62"/>
      <c r="F16" s="62"/>
      <c r="G16" s="63"/>
      <c r="H16" s="63"/>
      <c r="I16" s="64"/>
    </row>
    <row r="17" spans="1:9" ht="15" customHeight="1">
      <c r="A17" s="53">
        <v>2</v>
      </c>
      <c r="B17" s="54"/>
      <c r="C17" s="55"/>
      <c r="D17" s="69" t="s">
        <v>33</v>
      </c>
      <c r="E17" s="56"/>
      <c r="F17" s="57"/>
      <c r="G17" s="57"/>
      <c r="H17" s="57"/>
      <c r="I17" s="58"/>
    </row>
    <row r="18" spans="1:9" ht="25.5">
      <c r="A18" s="108" t="s">
        <v>10</v>
      </c>
      <c r="B18" s="109" t="s">
        <v>30</v>
      </c>
      <c r="C18" s="110" t="s">
        <v>62</v>
      </c>
      <c r="D18" s="111" t="s">
        <v>77</v>
      </c>
      <c r="E18" s="72" t="s">
        <v>64</v>
      </c>
      <c r="F18" s="106">
        <v>80</v>
      </c>
      <c r="G18" s="106">
        <v>131.30000000000001</v>
      </c>
      <c r="H18" s="67">
        <f>ROUND(G18*(1+$I$10),2)</f>
        <v>163.11000000000001</v>
      </c>
      <c r="I18" s="21">
        <f>ROUND(F18*H18,2)</f>
        <v>13048.8</v>
      </c>
    </row>
    <row r="19" spans="1:9" ht="25.5">
      <c r="A19" s="108" t="s">
        <v>11</v>
      </c>
      <c r="B19" s="109" t="s">
        <v>60</v>
      </c>
      <c r="C19" s="110" t="s">
        <v>63</v>
      </c>
      <c r="D19" s="111" t="s">
        <v>78</v>
      </c>
      <c r="E19" s="17" t="s">
        <v>29</v>
      </c>
      <c r="F19" s="106">
        <v>2</v>
      </c>
      <c r="G19" s="106">
        <v>10398.41</v>
      </c>
      <c r="H19" s="67">
        <f>ROUND(G19*(1+$I$10),2)</f>
        <v>12917.94</v>
      </c>
      <c r="I19" s="21">
        <f>ROUND(F19*H19,2)</f>
        <v>25835.88</v>
      </c>
    </row>
    <row r="20" spans="1:9" ht="15" customHeight="1">
      <c r="A20" s="43"/>
      <c r="B20" s="44"/>
      <c r="C20" s="45"/>
      <c r="D20" s="101" t="s">
        <v>21</v>
      </c>
      <c r="E20" s="46"/>
      <c r="F20" s="47"/>
      <c r="G20" s="48"/>
      <c r="H20" s="49"/>
      <c r="I20" s="50">
        <f>SUM(I18:I19)</f>
        <v>38884.68</v>
      </c>
    </row>
    <row r="21" spans="1:9" ht="9.9499999999999993" customHeight="1">
      <c r="A21" s="108"/>
      <c r="B21" s="109"/>
      <c r="C21" s="110"/>
      <c r="D21" s="111"/>
      <c r="E21" s="72"/>
      <c r="F21" s="106"/>
      <c r="G21" s="106"/>
      <c r="H21" s="106"/>
      <c r="I21" s="107"/>
    </row>
    <row r="22" spans="1:9" ht="15" customHeight="1">
      <c r="A22" s="53">
        <v>3</v>
      </c>
      <c r="B22" s="54"/>
      <c r="C22" s="55"/>
      <c r="D22" s="69" t="s">
        <v>67</v>
      </c>
      <c r="E22" s="56"/>
      <c r="F22" s="57"/>
      <c r="G22" s="57"/>
      <c r="H22" s="57"/>
      <c r="I22" s="58"/>
    </row>
    <row r="23" spans="1:9" ht="33" customHeight="1">
      <c r="A23" s="20" t="s">
        <v>25</v>
      </c>
      <c r="B23" s="36" t="s">
        <v>60</v>
      </c>
      <c r="C23" s="22" t="s">
        <v>68</v>
      </c>
      <c r="D23" s="76" t="s">
        <v>48</v>
      </c>
      <c r="E23" s="17" t="s">
        <v>12</v>
      </c>
      <c r="F23" s="28">
        <v>1</v>
      </c>
      <c r="G23" s="29">
        <v>1205.42</v>
      </c>
      <c r="H23" s="67">
        <f>ROUND(G23*(1+$I$10),2)</f>
        <v>1497.49</v>
      </c>
      <c r="I23" s="21">
        <f>ROUND(F23*H23,2)</f>
        <v>1497.49</v>
      </c>
    </row>
    <row r="24" spans="1:9" ht="84.95" customHeight="1">
      <c r="A24" s="20" t="s">
        <v>17</v>
      </c>
      <c r="B24" s="36" t="s">
        <v>60</v>
      </c>
      <c r="C24" s="22" t="s">
        <v>40</v>
      </c>
      <c r="D24" s="76" t="s">
        <v>49</v>
      </c>
      <c r="E24" s="17" t="s">
        <v>29</v>
      </c>
      <c r="F24" s="28">
        <v>2</v>
      </c>
      <c r="G24" s="29">
        <v>802.04</v>
      </c>
      <c r="H24" s="67">
        <f>ROUND(G24*(1+$I$10),2)</f>
        <v>996.37</v>
      </c>
      <c r="I24" s="21">
        <f>ROUND(F24*H24,2)</f>
        <v>1992.74</v>
      </c>
    </row>
    <row r="25" spans="1:9" ht="54.95" customHeight="1">
      <c r="A25" s="20" t="s">
        <v>18</v>
      </c>
      <c r="B25" s="36" t="s">
        <v>60</v>
      </c>
      <c r="C25" s="22" t="s">
        <v>32</v>
      </c>
      <c r="D25" s="76" t="s">
        <v>31</v>
      </c>
      <c r="E25" s="17" t="s">
        <v>12</v>
      </c>
      <c r="F25" s="28">
        <v>1</v>
      </c>
      <c r="G25" s="29">
        <v>1572.02</v>
      </c>
      <c r="H25" s="67">
        <f>ROUND(G25*(1+$I$10),2)</f>
        <v>1952.92</v>
      </c>
      <c r="I25" s="21">
        <f>ROUND(F25*H25,2)</f>
        <v>1952.92</v>
      </c>
    </row>
    <row r="26" spans="1:9" ht="54.95" customHeight="1">
      <c r="A26" s="20" t="s">
        <v>26</v>
      </c>
      <c r="B26" s="36" t="s">
        <v>60</v>
      </c>
      <c r="C26" s="22" t="s">
        <v>41</v>
      </c>
      <c r="D26" s="76" t="s">
        <v>47</v>
      </c>
      <c r="E26" s="17" t="s">
        <v>29</v>
      </c>
      <c r="F26" s="28">
        <v>2</v>
      </c>
      <c r="G26" s="29">
        <v>900</v>
      </c>
      <c r="H26" s="67">
        <f>ROUND(G26*(1+$I$10),2)</f>
        <v>1118.07</v>
      </c>
      <c r="I26" s="21">
        <f>ROUND(F26*H26,2)</f>
        <v>2236.14</v>
      </c>
    </row>
    <row r="27" spans="1:9" ht="15" customHeight="1">
      <c r="A27" s="43"/>
      <c r="B27" s="44"/>
      <c r="C27" s="45"/>
      <c r="D27" s="100" t="s">
        <v>21</v>
      </c>
      <c r="E27" s="46"/>
      <c r="F27" s="47"/>
      <c r="G27" s="48"/>
      <c r="H27" s="49"/>
      <c r="I27" s="50">
        <f>SUM(I23:I26)</f>
        <v>7679.2899999999991</v>
      </c>
    </row>
    <row r="28" spans="1:9" ht="9.9499999999999993" customHeight="1">
      <c r="A28" s="20"/>
      <c r="B28" s="36"/>
      <c r="C28" s="22"/>
      <c r="D28" s="23"/>
      <c r="E28" s="17"/>
      <c r="F28" s="16"/>
      <c r="G28" s="40"/>
      <c r="H28" s="18"/>
      <c r="I28" s="24"/>
    </row>
    <row r="29" spans="1:9" ht="15" customHeight="1">
      <c r="A29" s="53">
        <v>4</v>
      </c>
      <c r="B29" s="54"/>
      <c r="C29" s="55"/>
      <c r="D29" s="69" t="s">
        <v>69</v>
      </c>
      <c r="E29" s="56"/>
      <c r="F29" s="57"/>
      <c r="G29" s="57"/>
      <c r="H29" s="57"/>
      <c r="I29" s="58"/>
    </row>
    <row r="30" spans="1:9" ht="51">
      <c r="A30" s="77" t="s">
        <v>34</v>
      </c>
      <c r="B30" s="36" t="s">
        <v>60</v>
      </c>
      <c r="C30" s="34" t="s">
        <v>70</v>
      </c>
      <c r="D30" s="76" t="s">
        <v>79</v>
      </c>
      <c r="E30" s="79" t="s">
        <v>13</v>
      </c>
      <c r="F30" s="29">
        <v>320.63</v>
      </c>
      <c r="G30" s="29">
        <v>16.190000000000001</v>
      </c>
      <c r="H30" s="67">
        <f>ROUND(G30*(1+$I$10),2)</f>
        <v>20.11</v>
      </c>
      <c r="I30" s="21">
        <f>ROUND(F30*H30,2)</f>
        <v>6447.87</v>
      </c>
    </row>
    <row r="31" spans="1:9" ht="33" customHeight="1">
      <c r="A31" s="77" t="s">
        <v>50</v>
      </c>
      <c r="B31" s="36" t="s">
        <v>60</v>
      </c>
      <c r="C31" s="34" t="s">
        <v>71</v>
      </c>
      <c r="D31" s="76" t="s">
        <v>80</v>
      </c>
      <c r="E31" s="79" t="s">
        <v>13</v>
      </c>
      <c r="F31" s="29">
        <v>320.63</v>
      </c>
      <c r="G31" s="38">
        <v>14.64</v>
      </c>
      <c r="H31" s="67">
        <f>ROUND(G31*(1+$I$10),2)</f>
        <v>18.190000000000001</v>
      </c>
      <c r="I31" s="21">
        <f>ROUND(F31*H31,2)</f>
        <v>5832.26</v>
      </c>
    </row>
    <row r="32" spans="1:9" ht="63.75">
      <c r="A32" s="77" t="s">
        <v>51</v>
      </c>
      <c r="B32" s="36" t="s">
        <v>60</v>
      </c>
      <c r="C32" s="34" t="s">
        <v>72</v>
      </c>
      <c r="D32" s="76" t="s">
        <v>81</v>
      </c>
      <c r="E32" s="79" t="s">
        <v>19</v>
      </c>
      <c r="F32" s="29">
        <v>641.26</v>
      </c>
      <c r="G32" s="39">
        <v>45.99</v>
      </c>
      <c r="H32" s="67">
        <f>ROUND(G32*(1+$I$10),2)</f>
        <v>57.13</v>
      </c>
      <c r="I32" s="21">
        <f>ROUND(F32*H32,2)</f>
        <v>36635.18</v>
      </c>
    </row>
    <row r="33" spans="1:11" ht="63.75">
      <c r="A33" s="77" t="s">
        <v>52</v>
      </c>
      <c r="B33" s="36" t="s">
        <v>60</v>
      </c>
      <c r="C33" s="34" t="s">
        <v>73</v>
      </c>
      <c r="D33" s="76" t="s">
        <v>82</v>
      </c>
      <c r="E33" s="79" t="s">
        <v>19</v>
      </c>
      <c r="F33" s="29">
        <v>57.24</v>
      </c>
      <c r="G33" s="39">
        <v>79.2</v>
      </c>
      <c r="H33" s="67">
        <f>ROUND(G33*(1+$I$10),2)</f>
        <v>98.39</v>
      </c>
      <c r="I33" s="21">
        <f>ROUND(F33*H33,2)</f>
        <v>5631.84</v>
      </c>
    </row>
    <row r="34" spans="1:11" ht="15" customHeight="1">
      <c r="A34" s="80"/>
      <c r="B34" s="81"/>
      <c r="C34" s="82"/>
      <c r="D34" s="101" t="s">
        <v>21</v>
      </c>
      <c r="E34" s="83"/>
      <c r="F34" s="47"/>
      <c r="G34" s="48"/>
      <c r="H34" s="68"/>
      <c r="I34" s="84">
        <f>SUM(I30:I33)</f>
        <v>54547.149999999994</v>
      </c>
    </row>
    <row r="35" spans="1:11" ht="9.9499999999999993" customHeight="1">
      <c r="A35" s="77"/>
      <c r="B35" s="78"/>
      <c r="C35" s="34"/>
      <c r="D35" s="85"/>
      <c r="E35" s="79"/>
      <c r="F35" s="16"/>
      <c r="G35" s="32"/>
      <c r="H35" s="29"/>
      <c r="I35" s="86"/>
    </row>
    <row r="36" spans="1:11" ht="15" customHeight="1">
      <c r="A36" s="87">
        <v>5</v>
      </c>
      <c r="B36" s="88"/>
      <c r="C36" s="51"/>
      <c r="D36" s="71" t="s">
        <v>74</v>
      </c>
      <c r="E36" s="89"/>
      <c r="F36" s="52"/>
      <c r="G36" s="52"/>
      <c r="H36" s="68"/>
      <c r="I36" s="90">
        <f>F36*H36</f>
        <v>0</v>
      </c>
    </row>
    <row r="37" spans="1:11" ht="24" customHeight="1">
      <c r="A37" s="20" t="s">
        <v>36</v>
      </c>
      <c r="B37" s="36" t="s">
        <v>43</v>
      </c>
      <c r="C37" s="30" t="s">
        <v>53</v>
      </c>
      <c r="D37" s="99" t="s">
        <v>54</v>
      </c>
      <c r="E37" s="17" t="s">
        <v>13</v>
      </c>
      <c r="F37" s="26">
        <v>1620.03</v>
      </c>
      <c r="G37" s="31">
        <v>2.4</v>
      </c>
      <c r="H37" s="67">
        <f>ROUND(G37*(1+$I$10),2)</f>
        <v>2.98</v>
      </c>
      <c r="I37" s="21">
        <f>ROUND(F37*H37,2)</f>
        <v>4827.6899999999996</v>
      </c>
    </row>
    <row r="38" spans="1:11" ht="54.95" customHeight="1">
      <c r="A38" s="92" t="s">
        <v>37</v>
      </c>
      <c r="B38" s="36" t="s">
        <v>30</v>
      </c>
      <c r="C38" s="75">
        <v>100970</v>
      </c>
      <c r="D38" s="74" t="s">
        <v>83</v>
      </c>
      <c r="E38" s="91" t="s">
        <v>35</v>
      </c>
      <c r="F38" s="31">
        <v>17.25</v>
      </c>
      <c r="G38" s="31">
        <v>2.0699999999999998</v>
      </c>
      <c r="H38" s="67">
        <f>ROUND(G38*(1+$I$10),2)</f>
        <v>2.57</v>
      </c>
      <c r="I38" s="21">
        <f>ROUND(F38*H38,2)</f>
        <v>44.33</v>
      </c>
    </row>
    <row r="39" spans="1:11" ht="63.75">
      <c r="A39" s="92" t="s">
        <v>38</v>
      </c>
      <c r="B39" s="36" t="s">
        <v>60</v>
      </c>
      <c r="C39" s="75" t="s">
        <v>75</v>
      </c>
      <c r="D39" s="74" t="s">
        <v>84</v>
      </c>
      <c r="E39" s="91" t="s">
        <v>16</v>
      </c>
      <c r="F39" s="31">
        <v>97.2</v>
      </c>
      <c r="G39" s="31">
        <v>1774.51</v>
      </c>
      <c r="H39" s="67">
        <f>ROUND(G39*(1+$I$10),2)</f>
        <v>2204.4699999999998</v>
      </c>
      <c r="I39" s="21">
        <f>ROUND(F39*H39,2)</f>
        <v>214274.48</v>
      </c>
      <c r="J39" s="102"/>
      <c r="K39" s="104"/>
    </row>
    <row r="40" spans="1:11" ht="44.1" customHeight="1">
      <c r="A40" s="77" t="s">
        <v>39</v>
      </c>
      <c r="B40" s="36" t="s">
        <v>60</v>
      </c>
      <c r="C40" s="41" t="s">
        <v>76</v>
      </c>
      <c r="D40" s="42" t="s">
        <v>85</v>
      </c>
      <c r="E40" s="79" t="s">
        <v>35</v>
      </c>
      <c r="F40" s="33">
        <v>4968.8599999999997</v>
      </c>
      <c r="G40" s="31">
        <v>1.19</v>
      </c>
      <c r="H40" s="67">
        <f>ROUND(G40*(1+$I$10),2)</f>
        <v>1.48</v>
      </c>
      <c r="I40" s="21">
        <f>ROUND(F40*H40,2)</f>
        <v>7353.91</v>
      </c>
      <c r="J40" s="103"/>
    </row>
    <row r="41" spans="1:11" ht="15" customHeight="1">
      <c r="A41" s="43"/>
      <c r="B41" s="44"/>
      <c r="C41" s="45"/>
      <c r="D41" s="100" t="s">
        <v>21</v>
      </c>
      <c r="E41" s="46"/>
      <c r="F41" s="47"/>
      <c r="G41" s="47"/>
      <c r="H41" s="49"/>
      <c r="I41" s="50">
        <f>SUM(I37:I40)</f>
        <v>226500.41</v>
      </c>
      <c r="J41" s="103"/>
    </row>
    <row r="42" spans="1:11" ht="15" customHeight="1" thickBot="1">
      <c r="A42" s="20"/>
      <c r="B42" s="37"/>
      <c r="C42" s="25"/>
      <c r="D42" s="59"/>
      <c r="E42" s="19"/>
      <c r="F42" s="33"/>
      <c r="G42" s="31"/>
      <c r="H42" s="18"/>
      <c r="I42" s="21"/>
      <c r="J42" s="103"/>
    </row>
    <row r="43" spans="1:11" ht="20.100000000000001" customHeight="1" thickBot="1">
      <c r="A43" s="112" t="s">
        <v>27</v>
      </c>
      <c r="B43" s="113"/>
      <c r="C43" s="113"/>
      <c r="D43" s="113"/>
      <c r="E43" s="113"/>
      <c r="F43" s="113"/>
      <c r="G43" s="113"/>
      <c r="H43" s="114"/>
      <c r="I43" s="60">
        <f>I15+I27+I34+I41+I20</f>
        <v>329052.48</v>
      </c>
      <c r="J43" s="103"/>
    </row>
    <row r="44" spans="1:11">
      <c r="A44" s="9"/>
      <c r="B44" s="9"/>
      <c r="C44" s="9"/>
      <c r="D44" s="9"/>
      <c r="E44" s="9"/>
      <c r="F44" s="9"/>
      <c r="G44" s="9"/>
      <c r="H44" s="9"/>
      <c r="I44" s="10"/>
      <c r="J44" s="103"/>
    </row>
    <row r="45" spans="1:11" ht="75" customHeight="1">
      <c r="A45" s="11"/>
      <c r="B45" s="11"/>
      <c r="C45" s="11"/>
      <c r="D45" s="11"/>
      <c r="E45" s="11"/>
      <c r="F45" s="11"/>
      <c r="G45" s="11"/>
      <c r="H45" s="11"/>
      <c r="I45" s="11"/>
      <c r="J45" s="103"/>
    </row>
    <row r="46" spans="1:11" ht="15" customHeight="1">
      <c r="A46" s="11"/>
      <c r="B46" s="11"/>
      <c r="C46" s="115"/>
      <c r="D46" s="115"/>
      <c r="E46" s="27"/>
      <c r="F46" s="116" t="s">
        <v>24</v>
      </c>
      <c r="G46" s="115"/>
      <c r="H46" s="12"/>
      <c r="I46" s="11"/>
      <c r="J46" s="103"/>
    </row>
    <row r="47" spans="1:11" ht="15" customHeight="1">
      <c r="A47" s="13"/>
      <c r="B47" s="13"/>
      <c r="C47" s="117" t="s">
        <v>22</v>
      </c>
      <c r="D47" s="117"/>
      <c r="E47" s="27"/>
      <c r="F47" s="118" t="s">
        <v>23</v>
      </c>
      <c r="G47" s="118"/>
      <c r="H47" s="14"/>
      <c r="I47" s="13"/>
      <c r="J47" s="103"/>
    </row>
    <row r="48" spans="1:11" ht="15" customHeight="1"/>
  </sheetData>
  <autoFilter ref="A13:I43"/>
  <mergeCells count="17">
    <mergeCell ref="A2:C2"/>
    <mergeCell ref="G7:I7"/>
    <mergeCell ref="A6:F6"/>
    <mergeCell ref="A7:F7"/>
    <mergeCell ref="F8:I8"/>
    <mergeCell ref="G6:I6"/>
    <mergeCell ref="A3:I3"/>
    <mergeCell ref="A43:H43"/>
    <mergeCell ref="C46:D46"/>
    <mergeCell ref="F46:G46"/>
    <mergeCell ref="C47:D47"/>
    <mergeCell ref="F47:G47"/>
    <mergeCell ref="A4:I4"/>
    <mergeCell ref="A11:I11"/>
    <mergeCell ref="A8:E8"/>
    <mergeCell ref="A10:E10"/>
    <mergeCell ref="A9:E9"/>
  </mergeCells>
  <phoneticPr fontId="2" type="noConversion"/>
  <pageMargins left="0.78740157480314965" right="0.19685039370078741" top="0.39370078740157483" bottom="0.39370078740157483" header="0" footer="0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Orcamentaria</vt:lpstr>
      <vt:lpstr>Plan1</vt:lpstr>
      <vt:lpstr>'Planilha Orcamentaria'!Area_de_impressao</vt:lpstr>
      <vt:lpstr>'Planilha Orcamentaria'!Titulos_de_impressao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User</cp:lastModifiedBy>
  <cp:lastPrinted>2025-09-22T13:31:49Z</cp:lastPrinted>
  <dcterms:created xsi:type="dcterms:W3CDTF">2006-09-22T13:55:22Z</dcterms:created>
  <dcterms:modified xsi:type="dcterms:W3CDTF">2025-09-22T16:56:07Z</dcterms:modified>
</cp:coreProperties>
</file>