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415" windowHeight="12795"/>
  </bookViews>
  <sheets>
    <sheet name="Planilha Orcamentaria" sheetId="5" r:id="rId1"/>
  </sheets>
  <definedNames>
    <definedName name="_xlnm.Print_Area" localSheetId="0">'Planilha Orcamentaria'!$A$1:$I$572</definedName>
    <definedName name="_xlnm.Print_Titles" localSheetId="0">'Planilha Orcamentaria'!$1:$12</definedName>
  </definedNames>
  <calcPr calcId="124519"/>
</workbook>
</file>

<file path=xl/calcChain.xml><?xml version="1.0" encoding="utf-8"?>
<calcChain xmlns="http://schemas.openxmlformats.org/spreadsheetml/2006/main">
  <c r="H563" i="5"/>
  <c r="H562"/>
  <c r="I562" s="1"/>
  <c r="H561"/>
  <c r="I561" s="1"/>
  <c r="H560"/>
  <c r="I560" s="1"/>
  <c r="H559"/>
  <c r="I559" s="1"/>
  <c r="H558"/>
  <c r="I558" s="1"/>
  <c r="H557"/>
  <c r="I557" s="1"/>
  <c r="H556"/>
  <c r="I556" s="1"/>
  <c r="H555"/>
  <c r="I555" s="1"/>
  <c r="H554"/>
  <c r="I554" s="1"/>
  <c r="H553"/>
  <c r="I553" s="1"/>
  <c r="H552"/>
  <c r="I552" s="1"/>
  <c r="H551"/>
  <c r="I551" s="1"/>
  <c r="H550"/>
  <c r="I550" s="1"/>
  <c r="H547"/>
  <c r="H546"/>
  <c r="I546" s="1"/>
  <c r="H545"/>
  <c r="I545"/>
  <c r="H544"/>
  <c r="I544" s="1"/>
  <c r="H543"/>
  <c r="I543"/>
  <c r="H542"/>
  <c r="I542" s="1"/>
  <c r="I547" s="1"/>
  <c r="H541"/>
  <c r="I541"/>
  <c r="H535"/>
  <c r="H534"/>
  <c r="I534" s="1"/>
  <c r="H533"/>
  <c r="I533" s="1"/>
  <c r="H530"/>
  <c r="H529"/>
  <c r="I529"/>
  <c r="H528"/>
  <c r="I528" s="1"/>
  <c r="H527"/>
  <c r="I527"/>
  <c r="H526"/>
  <c r="I526" s="1"/>
  <c r="H525"/>
  <c r="I525"/>
  <c r="H524"/>
  <c r="I524" s="1"/>
  <c r="H523"/>
  <c r="I523"/>
  <c r="H522"/>
  <c r="I522" s="1"/>
  <c r="H521"/>
  <c r="I521"/>
  <c r="H518"/>
  <c r="H517"/>
  <c r="I517" s="1"/>
  <c r="H516"/>
  <c r="I516" s="1"/>
  <c r="H515"/>
  <c r="I515" s="1"/>
  <c r="H514"/>
  <c r="I514" s="1"/>
  <c r="H513"/>
  <c r="I513" s="1"/>
  <c r="H512"/>
  <c r="I512" s="1"/>
  <c r="H511"/>
  <c r="I511" s="1"/>
  <c r="H510"/>
  <c r="I510" s="1"/>
  <c r="H509"/>
  <c r="I509" s="1"/>
  <c r="H508"/>
  <c r="I508" s="1"/>
  <c r="H507"/>
  <c r="I507" s="1"/>
  <c r="H506"/>
  <c r="I506" s="1"/>
  <c r="H505"/>
  <c r="I505" s="1"/>
  <c r="H504"/>
  <c r="I504" s="1"/>
  <c r="H503"/>
  <c r="I503" s="1"/>
  <c r="H500"/>
  <c r="H499"/>
  <c r="I499" s="1"/>
  <c r="I500" s="1"/>
  <c r="H498"/>
  <c r="I498"/>
  <c r="H495"/>
  <c r="H494"/>
  <c r="I494" s="1"/>
  <c r="H493"/>
  <c r="I493" s="1"/>
  <c r="H492"/>
  <c r="I492" s="1"/>
  <c r="H491"/>
  <c r="I491" s="1"/>
  <c r="H490"/>
  <c r="I490" s="1"/>
  <c r="H489"/>
  <c r="I489" s="1"/>
  <c r="H488"/>
  <c r="I488" s="1"/>
  <c r="H487"/>
  <c r="I487" s="1"/>
  <c r="H486"/>
  <c r="I486" s="1"/>
  <c r="H485"/>
  <c r="I485" s="1"/>
  <c r="H484"/>
  <c r="I484" s="1"/>
  <c r="H483"/>
  <c r="I483" s="1"/>
  <c r="H482"/>
  <c r="I482" s="1"/>
  <c r="H481"/>
  <c r="I481" s="1"/>
  <c r="H480"/>
  <c r="I480" s="1"/>
  <c r="H479"/>
  <c r="I479" s="1"/>
  <c r="H478"/>
  <c r="I478" s="1"/>
  <c r="H477"/>
  <c r="I477" s="1"/>
  <c r="H476"/>
  <c r="I476" s="1"/>
  <c r="H475"/>
  <c r="I475" s="1"/>
  <c r="H472"/>
  <c r="H471"/>
  <c r="I471"/>
  <c r="H470"/>
  <c r="I470"/>
  <c r="H469"/>
  <c r="I469"/>
  <c r="H468"/>
  <c r="I468"/>
  <c r="H467"/>
  <c r="I467"/>
  <c r="H466"/>
  <c r="I466"/>
  <c r="H465"/>
  <c r="I465"/>
  <c r="H464"/>
  <c r="I464"/>
  <c r="H463"/>
  <c r="I463"/>
  <c r="H460"/>
  <c r="H459"/>
  <c r="I459" s="1"/>
  <c r="H458"/>
  <c r="I458" s="1"/>
  <c r="H457"/>
  <c r="I457" s="1"/>
  <c r="H456"/>
  <c r="I456" s="1"/>
  <c r="H455"/>
  <c r="I455" s="1"/>
  <c r="H454"/>
  <c r="I454" s="1"/>
  <c r="H453"/>
  <c r="I453" s="1"/>
  <c r="H452"/>
  <c r="I452" s="1"/>
  <c r="H451"/>
  <c r="I451" s="1"/>
  <c r="H450"/>
  <c r="I450" s="1"/>
  <c r="H449"/>
  <c r="I449" s="1"/>
  <c r="H448"/>
  <c r="I448" s="1"/>
  <c r="H447"/>
  <c r="I447" s="1"/>
  <c r="H446"/>
  <c r="I446" s="1"/>
  <c r="H445"/>
  <c r="I445" s="1"/>
  <c r="H444"/>
  <c r="I444" s="1"/>
  <c r="H443"/>
  <c r="I443" s="1"/>
  <c r="H442"/>
  <c r="I442" s="1"/>
  <c r="H441"/>
  <c r="I441" s="1"/>
  <c r="H440"/>
  <c r="I440" s="1"/>
  <c r="H439"/>
  <c r="I439" s="1"/>
  <c r="H438"/>
  <c r="I438" s="1"/>
  <c r="H437"/>
  <c r="I437" s="1"/>
  <c r="H436"/>
  <c r="I436" s="1"/>
  <c r="H435"/>
  <c r="I435" s="1"/>
  <c r="H434"/>
  <c r="I434" s="1"/>
  <c r="H433"/>
  <c r="I433" s="1"/>
  <c r="H432"/>
  <c r="I432" s="1"/>
  <c r="H431"/>
  <c r="I431" s="1"/>
  <c r="H430"/>
  <c r="I430" s="1"/>
  <c r="H429"/>
  <c r="I429" s="1"/>
  <c r="H428"/>
  <c r="I428" s="1"/>
  <c r="H427"/>
  <c r="I427" s="1"/>
  <c r="H426"/>
  <c r="I426" s="1"/>
  <c r="H425"/>
  <c r="I425" s="1"/>
  <c r="H424"/>
  <c r="I424" s="1"/>
  <c r="H423"/>
  <c r="I423" s="1"/>
  <c r="H422"/>
  <c r="I422" s="1"/>
  <c r="H421"/>
  <c r="I421" s="1"/>
  <c r="H420"/>
  <c r="I420" s="1"/>
  <c r="H419"/>
  <c r="I419" s="1"/>
  <c r="H418"/>
  <c r="I418" s="1"/>
  <c r="H417"/>
  <c r="I417" s="1"/>
  <c r="H416"/>
  <c r="I416" s="1"/>
  <c r="H415"/>
  <c r="I415" s="1"/>
  <c r="H414"/>
  <c r="I414" s="1"/>
  <c r="H413"/>
  <c r="I413" s="1"/>
  <c r="H412"/>
  <c r="I412" s="1"/>
  <c r="H411"/>
  <c r="I411" s="1"/>
  <c r="H410"/>
  <c r="I410" s="1"/>
  <c r="H409"/>
  <c r="I409" s="1"/>
  <c r="H408"/>
  <c r="I408" s="1"/>
  <c r="H407"/>
  <c r="I407" s="1"/>
  <c r="H406"/>
  <c r="I406" s="1"/>
  <c r="I460" s="1"/>
  <c r="H403"/>
  <c r="H402"/>
  <c r="I402"/>
  <c r="H401"/>
  <c r="I401"/>
  <c r="H400"/>
  <c r="I400"/>
  <c r="H399"/>
  <c r="I399"/>
  <c r="H398"/>
  <c r="I398"/>
  <c r="H397"/>
  <c r="I397"/>
  <c r="H396"/>
  <c r="I396"/>
  <c r="H395"/>
  <c r="I395"/>
  <c r="H394"/>
  <c r="I394" s="1"/>
  <c r="I403" s="1"/>
  <c r="H393"/>
  <c r="I393"/>
  <c r="H392"/>
  <c r="I392"/>
  <c r="H391"/>
  <c r="I391"/>
  <c r="H390"/>
  <c r="I390"/>
  <c r="H389"/>
  <c r="I389"/>
  <c r="H388"/>
  <c r="I388"/>
  <c r="H387"/>
  <c r="I387"/>
  <c r="H386"/>
  <c r="I386"/>
  <c r="H385"/>
  <c r="I385"/>
  <c r="H384"/>
  <c r="I384"/>
  <c r="H383"/>
  <c r="I383"/>
  <c r="H380"/>
  <c r="H379"/>
  <c r="I379" s="1"/>
  <c r="H378"/>
  <c r="I378" s="1"/>
  <c r="H377"/>
  <c r="I377" s="1"/>
  <c r="H376"/>
  <c r="I376" s="1"/>
  <c r="H375"/>
  <c r="I375" s="1"/>
  <c r="H374"/>
  <c r="I374" s="1"/>
  <c r="H373"/>
  <c r="I373" s="1"/>
  <c r="H372"/>
  <c r="I372" s="1"/>
  <c r="H371"/>
  <c r="I371" s="1"/>
  <c r="H370"/>
  <c r="I370" s="1"/>
  <c r="H369"/>
  <c r="I369" s="1"/>
  <c r="H368"/>
  <c r="I368" s="1"/>
  <c r="H367"/>
  <c r="I367" s="1"/>
  <c r="H364"/>
  <c r="H363"/>
  <c r="I363"/>
  <c r="H362"/>
  <c r="I362"/>
  <c r="H361"/>
  <c r="I361"/>
  <c r="H360"/>
  <c r="I360"/>
  <c r="H359"/>
  <c r="I359"/>
  <c r="H358"/>
  <c r="I358"/>
  <c r="H357"/>
  <c r="I357"/>
  <c r="H356"/>
  <c r="I356"/>
  <c r="H355"/>
  <c r="I355"/>
  <c r="H354"/>
  <c r="I354"/>
  <c r="H353"/>
  <c r="I353"/>
  <c r="H352"/>
  <c r="I352"/>
  <c r="H351"/>
  <c r="I351"/>
  <c r="H350"/>
  <c r="I350"/>
  <c r="H349"/>
  <c r="I349"/>
  <c r="H348"/>
  <c r="I348"/>
  <c r="H347"/>
  <c r="I347"/>
  <c r="H346"/>
  <c r="I346"/>
  <c r="H345"/>
  <c r="I345"/>
  <c r="H344"/>
  <c r="I344"/>
  <c r="H343"/>
  <c r="I343"/>
  <c r="H342"/>
  <c r="I342"/>
  <c r="H341"/>
  <c r="I341"/>
  <c r="H340"/>
  <c r="I340"/>
  <c r="H339"/>
  <c r="I339"/>
  <c r="H338"/>
  <c r="I338"/>
  <c r="H337"/>
  <c r="I337"/>
  <c r="H336"/>
  <c r="I336"/>
  <c r="H335"/>
  <c r="I335"/>
  <c r="H334"/>
  <c r="I334"/>
  <c r="H333"/>
  <c r="I333"/>
  <c r="H332"/>
  <c r="I332"/>
  <c r="H331"/>
  <c r="I331"/>
  <c r="H330"/>
  <c r="I330"/>
  <c r="H327"/>
  <c r="H326"/>
  <c r="I326" s="1"/>
  <c r="H325"/>
  <c r="I325" s="1"/>
  <c r="H324"/>
  <c r="I324" s="1"/>
  <c r="H323"/>
  <c r="I323" s="1"/>
  <c r="H322"/>
  <c r="I322" s="1"/>
  <c r="H321"/>
  <c r="I321" s="1"/>
  <c r="H320"/>
  <c r="I320" s="1"/>
  <c r="H319"/>
  <c r="I319" s="1"/>
  <c r="H318"/>
  <c r="I318" s="1"/>
  <c r="H317"/>
  <c r="I317" s="1"/>
  <c r="H316"/>
  <c r="I316" s="1"/>
  <c r="H315"/>
  <c r="I315" s="1"/>
  <c r="H314"/>
  <c r="I314" s="1"/>
  <c r="H313"/>
  <c r="I313" s="1"/>
  <c r="H312"/>
  <c r="I312" s="1"/>
  <c r="H311"/>
  <c r="I311" s="1"/>
  <c r="H310"/>
  <c r="I310" s="1"/>
  <c r="H309"/>
  <c r="I309" s="1"/>
  <c r="H308"/>
  <c r="I308" s="1"/>
  <c r="H307"/>
  <c r="I307" s="1"/>
  <c r="H306"/>
  <c r="I306" s="1"/>
  <c r="H305"/>
  <c r="I305" s="1"/>
  <c r="H304"/>
  <c r="I304" s="1"/>
  <c r="H303"/>
  <c r="I303" s="1"/>
  <c r="H302"/>
  <c r="I302" s="1"/>
  <c r="H301"/>
  <c r="I301" s="1"/>
  <c r="H300"/>
  <c r="I300" s="1"/>
  <c r="H299"/>
  <c r="I299" s="1"/>
  <c r="H298"/>
  <c r="I298" s="1"/>
  <c r="H297"/>
  <c r="I297" s="1"/>
  <c r="H296"/>
  <c r="I296" s="1"/>
  <c r="H295"/>
  <c r="I295" s="1"/>
  <c r="H292"/>
  <c r="H291"/>
  <c r="I291"/>
  <c r="H290"/>
  <c r="I290"/>
  <c r="H289"/>
  <c r="I289"/>
  <c r="H288"/>
  <c r="I288"/>
  <c r="H287"/>
  <c r="I287"/>
  <c r="H286"/>
  <c r="I286"/>
  <c r="H285"/>
  <c r="I285"/>
  <c r="H284"/>
  <c r="I284"/>
  <c r="H281"/>
  <c r="H280"/>
  <c r="I280" s="1"/>
  <c r="H279"/>
  <c r="I279" s="1"/>
  <c r="H278"/>
  <c r="I278" s="1"/>
  <c r="H277"/>
  <c r="I277" s="1"/>
  <c r="H276"/>
  <c r="I276" s="1"/>
  <c r="H275"/>
  <c r="I275" s="1"/>
  <c r="H274"/>
  <c r="I274" s="1"/>
  <c r="H273"/>
  <c r="I273" s="1"/>
  <c r="H272"/>
  <c r="I272" s="1"/>
  <c r="H271"/>
  <c r="I271" s="1"/>
  <c r="H270"/>
  <c r="I270" s="1"/>
  <c r="H269"/>
  <c r="I269" s="1"/>
  <c r="H268"/>
  <c r="I268" s="1"/>
  <c r="H267"/>
  <c r="I267" s="1"/>
  <c r="H266"/>
  <c r="I266" s="1"/>
  <c r="H265"/>
  <c r="I265" s="1"/>
  <c r="H264"/>
  <c r="I264" s="1"/>
  <c r="H263"/>
  <c r="I263" s="1"/>
  <c r="H262"/>
  <c r="I262" s="1"/>
  <c r="H261"/>
  <c r="I261" s="1"/>
  <c r="H260"/>
  <c r="I260" s="1"/>
  <c r="H259"/>
  <c r="I259" s="1"/>
  <c r="H258"/>
  <c r="I258" s="1"/>
  <c r="H257"/>
  <c r="I257" s="1"/>
  <c r="H256"/>
  <c r="I256" s="1"/>
  <c r="H255"/>
  <c r="I255" s="1"/>
  <c r="H254"/>
  <c r="I254" s="1"/>
  <c r="H253"/>
  <c r="I253" s="1"/>
  <c r="H252"/>
  <c r="I252" s="1"/>
  <c r="H251"/>
  <c r="I251" s="1"/>
  <c r="H250"/>
  <c r="I250" s="1"/>
  <c r="H249"/>
  <c r="I249" s="1"/>
  <c r="H248"/>
  <c r="I248" s="1"/>
  <c r="H247"/>
  <c r="I247" s="1"/>
  <c r="H246"/>
  <c r="I246" s="1"/>
  <c r="H245"/>
  <c r="I245" s="1"/>
  <c r="H244"/>
  <c r="I244" s="1"/>
  <c r="H243"/>
  <c r="I243" s="1"/>
  <c r="H242"/>
  <c r="I242" s="1"/>
  <c r="H241"/>
  <c r="I241" s="1"/>
  <c r="H240"/>
  <c r="I240" s="1"/>
  <c r="H239"/>
  <c r="I239" s="1"/>
  <c r="H238"/>
  <c r="I238" s="1"/>
  <c r="H237"/>
  <c r="I237" s="1"/>
  <c r="H236"/>
  <c r="I236" s="1"/>
  <c r="H235"/>
  <c r="I235" s="1"/>
  <c r="H234"/>
  <c r="I234" s="1"/>
  <c r="H233"/>
  <c r="I233" s="1"/>
  <c r="H232"/>
  <c r="I232" s="1"/>
  <c r="I281" s="1"/>
  <c r="H229"/>
  <c r="H228"/>
  <c r="I228"/>
  <c r="H227"/>
  <c r="I227"/>
  <c r="H226"/>
  <c r="I226"/>
  <c r="H225"/>
  <c r="I225"/>
  <c r="H224"/>
  <c r="I224"/>
  <c r="H223"/>
  <c r="I223"/>
  <c r="H222"/>
  <c r="I222"/>
  <c r="H221"/>
  <c r="I221"/>
  <c r="H220"/>
  <c r="I220"/>
  <c r="H219"/>
  <c r="I219"/>
  <c r="I229" s="1"/>
  <c r="H218"/>
  <c r="I218"/>
  <c r="H215"/>
  <c r="H214"/>
  <c r="I214" s="1"/>
  <c r="H213"/>
  <c r="I213" s="1"/>
  <c r="H212"/>
  <c r="I212" s="1"/>
  <c r="H211"/>
  <c r="I211" s="1"/>
  <c r="H210"/>
  <c r="I210" s="1"/>
  <c r="H209"/>
  <c r="I209" s="1"/>
  <c r="H208"/>
  <c r="I208" s="1"/>
  <c r="H207"/>
  <c r="I207" s="1"/>
  <c r="H206"/>
  <c r="I206" s="1"/>
  <c r="H205"/>
  <c r="I205" s="1"/>
  <c r="H204"/>
  <c r="I204" s="1"/>
  <c r="H203"/>
  <c r="I203" s="1"/>
  <c r="H202"/>
  <c r="I202" s="1"/>
  <c r="H201"/>
  <c r="I201" s="1"/>
  <c r="H200"/>
  <c r="I200" s="1"/>
  <c r="H199"/>
  <c r="I199" s="1"/>
  <c r="H198"/>
  <c r="I198" s="1"/>
  <c r="H197"/>
  <c r="I197" s="1"/>
  <c r="H196"/>
  <c r="I196" s="1"/>
  <c r="H193"/>
  <c r="H192"/>
  <c r="I192"/>
  <c r="H191"/>
  <c r="I191"/>
  <c r="H190"/>
  <c r="I190"/>
  <c r="H189"/>
  <c r="I189"/>
  <c r="H188"/>
  <c r="I188"/>
  <c r="H187"/>
  <c r="I187"/>
  <c r="H186"/>
  <c r="I186"/>
  <c r="H185"/>
  <c r="I185"/>
  <c r="H184"/>
  <c r="I184"/>
  <c r="H183"/>
  <c r="I183"/>
  <c r="H182"/>
  <c r="I182"/>
  <c r="H181"/>
  <c r="I181"/>
  <c r="H180"/>
  <c r="I180"/>
  <c r="H179"/>
  <c r="I179"/>
  <c r="H176"/>
  <c r="H175"/>
  <c r="I175" s="1"/>
  <c r="H174"/>
  <c r="I174" s="1"/>
  <c r="I176" s="1"/>
  <c r="H171"/>
  <c r="H170"/>
  <c r="I170" s="1"/>
  <c r="H169"/>
  <c r="I169" s="1"/>
  <c r="H168"/>
  <c r="I168" s="1"/>
  <c r="H167"/>
  <c r="I167" s="1"/>
  <c r="H166"/>
  <c r="I166" s="1"/>
  <c r="H165"/>
  <c r="I165" s="1"/>
  <c r="H162"/>
  <c r="H161"/>
  <c r="I161"/>
  <c r="H160"/>
  <c r="I160"/>
  <c r="H159"/>
  <c r="I159"/>
  <c r="H158"/>
  <c r="I158"/>
  <c r="H157"/>
  <c r="I157"/>
  <c r="H156"/>
  <c r="I156"/>
  <c r="H155"/>
  <c r="I155"/>
  <c r="H154"/>
  <c r="I154"/>
  <c r="H153"/>
  <c r="I153"/>
  <c r="H152"/>
  <c r="I152"/>
  <c r="H151"/>
  <c r="I151"/>
  <c r="H150"/>
  <c r="I150"/>
  <c r="H149"/>
  <c r="I149"/>
  <c r="H148"/>
  <c r="I148"/>
  <c r="H147"/>
  <c r="I147"/>
  <c r="H146"/>
  <c r="I146"/>
  <c r="H145"/>
  <c r="I145"/>
  <c r="H144"/>
  <c r="I144"/>
  <c r="H143"/>
  <c r="I143"/>
  <c r="H142"/>
  <c r="I142"/>
  <c r="H141"/>
  <c r="I141"/>
  <c r="H140"/>
  <c r="I140"/>
  <c r="H139"/>
  <c r="I139"/>
  <c r="H138"/>
  <c r="I138"/>
  <c r="H137"/>
  <c r="I137"/>
  <c r="H136"/>
  <c r="I136"/>
  <c r="H135"/>
  <c r="I135"/>
  <c r="H134"/>
  <c r="I134"/>
  <c r="H133"/>
  <c r="I133"/>
  <c r="H132"/>
  <c r="I132"/>
  <c r="H131"/>
  <c r="I131"/>
  <c r="H130"/>
  <c r="I130"/>
  <c r="H129"/>
  <c r="I129"/>
  <c r="H128"/>
  <c r="I128"/>
  <c r="H127"/>
  <c r="I127"/>
  <c r="H126"/>
  <c r="I126"/>
  <c r="H125"/>
  <c r="I125"/>
  <c r="H124"/>
  <c r="I124"/>
  <c r="I162" s="1"/>
  <c r="H121"/>
  <c r="H120"/>
  <c r="I120" s="1"/>
  <c r="H119"/>
  <c r="I119" s="1"/>
  <c r="H118"/>
  <c r="I118" s="1"/>
  <c r="H117"/>
  <c r="I117" s="1"/>
  <c r="H116"/>
  <c r="I116" s="1"/>
  <c r="H115"/>
  <c r="I115" s="1"/>
  <c r="H114"/>
  <c r="I114" s="1"/>
  <c r="H113"/>
  <c r="I113" s="1"/>
  <c r="H112"/>
  <c r="I112" s="1"/>
  <c r="H111"/>
  <c r="I111" s="1"/>
  <c r="H108"/>
  <c r="H107"/>
  <c r="I107"/>
  <c r="H106"/>
  <c r="I106"/>
  <c r="H105"/>
  <c r="I105"/>
  <c r="H104"/>
  <c r="I104"/>
  <c r="H103"/>
  <c r="I103"/>
  <c r="H102"/>
  <c r="I102"/>
  <c r="H101"/>
  <c r="I101"/>
  <c r="H100"/>
  <c r="I100"/>
  <c r="H99"/>
  <c r="I99"/>
  <c r="H98"/>
  <c r="I98"/>
  <c r="H97"/>
  <c r="I97"/>
  <c r="H96"/>
  <c r="I96"/>
  <c r="H95"/>
  <c r="I95"/>
  <c r="H94"/>
  <c r="I94"/>
  <c r="H93"/>
  <c r="I93"/>
  <c r="H92"/>
  <c r="I92"/>
  <c r="H91"/>
  <c r="I91"/>
  <c r="H90"/>
  <c r="I90"/>
  <c r="H89"/>
  <c r="I89"/>
  <c r="H88"/>
  <c r="I88"/>
  <c r="H87"/>
  <c r="I87"/>
  <c r="H86"/>
  <c r="I86"/>
  <c r="H85"/>
  <c r="I85"/>
  <c r="H84"/>
  <c r="I84"/>
  <c r="H83"/>
  <c r="I83"/>
  <c r="H82"/>
  <c r="I82"/>
  <c r="H81"/>
  <c r="I81"/>
  <c r="H80"/>
  <c r="I80"/>
  <c r="H79"/>
  <c r="I79"/>
  <c r="H78"/>
  <c r="I78"/>
  <c r="H75"/>
  <c r="H74"/>
  <c r="I74" s="1"/>
  <c r="H73"/>
  <c r="I73" s="1"/>
  <c r="H7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22"/>
  <c r="I22" s="1"/>
  <c r="H21"/>
  <c r="I21" s="1"/>
  <c r="H20"/>
  <c r="I20" s="1"/>
  <c r="H23"/>
  <c r="I23" s="1"/>
  <c r="H19"/>
  <c r="I19" s="1"/>
  <c r="H18"/>
  <c r="I18" s="1"/>
  <c r="H17"/>
  <c r="I17" s="1"/>
  <c r="H16"/>
  <c r="I16" s="1"/>
  <c r="H15"/>
  <c r="I15" s="1"/>
  <c r="H24"/>
  <c r="H27"/>
  <c r="I27"/>
  <c r="I38" s="1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193"/>
  <c r="I364"/>
  <c r="I472"/>
  <c r="I108"/>
  <c r="I292"/>
  <c r="I327" l="1"/>
  <c r="I518"/>
  <c r="I565"/>
  <c r="I563"/>
  <c r="I75"/>
  <c r="I121"/>
  <c r="I171"/>
  <c r="I495"/>
  <c r="I535"/>
  <c r="I24"/>
  <c r="I215"/>
  <c r="I380"/>
  <c r="I530"/>
  <c r="I537" l="1"/>
  <c r="I567" s="1"/>
</calcChain>
</file>

<file path=xl/sharedStrings.xml><?xml version="1.0" encoding="utf-8"?>
<sst xmlns="http://schemas.openxmlformats.org/spreadsheetml/2006/main" count="2432" uniqueCount="1375">
  <si>
    <t>ITEM</t>
  </si>
  <si>
    <t>DESCRIÇÃO</t>
  </si>
  <si>
    <t>CÓDIGO</t>
  </si>
  <si>
    <t>DIRETA</t>
  </si>
  <si>
    <t>INDIRETA</t>
  </si>
  <si>
    <t>(    )</t>
  </si>
  <si>
    <t>PREÇO TOTAL</t>
  </si>
  <si>
    <t xml:space="preserve">FORMA DE EXECUÇÃO: </t>
  </si>
  <si>
    <t>1.1</t>
  </si>
  <si>
    <t>2.1</t>
  </si>
  <si>
    <t>2.2</t>
  </si>
  <si>
    <t>UNID.</t>
  </si>
  <si>
    <t>QUANT.</t>
  </si>
  <si>
    <t>(  X  )</t>
  </si>
  <si>
    <t>SUB-TOTAL ITEM</t>
  </si>
  <si>
    <t>ENG. CIVIL DILERMANDO DE ARANDA LIMA</t>
  </si>
  <si>
    <t>CREA-MG</t>
  </si>
  <si>
    <t>49.378/D</t>
  </si>
  <si>
    <t>TOTAL DA OBRA:</t>
  </si>
  <si>
    <t>REF.:</t>
  </si>
  <si>
    <t>BDI</t>
  </si>
  <si>
    <t>PREFEITURA: MUNICIPAL DE JOÃO MONLEVADE</t>
  </si>
  <si>
    <t>PREÇO UNITÁRIO S/ BDI</t>
  </si>
  <si>
    <t>PREÇO UNITÁRIO C/ BDI</t>
  </si>
  <si>
    <t>LOCAL: RUA PASTOR JOÃO CRISPIM FERNANDES, S/N - B. PLANALTO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</si>
  <si>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</si>
  <si>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</si>
  <si>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</si>
  <si>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</si>
  <si>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</si>
  <si>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</si>
  <si>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</si>
  <si>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</si>
  <si>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</si>
  <si>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1.2</t>
  </si>
  <si>
    <t>1.3</t>
  </si>
  <si>
    <t>1.4</t>
  </si>
  <si>
    <t>1.5</t>
  </si>
  <si>
    <t>1.6</t>
  </si>
  <si>
    <t>OBRA: CONSTRUÇÃO DE CRECHE PADRÃO FNDE TIPO 2</t>
  </si>
  <si>
    <t>PRAZO DE EXECUÇÃO: 8 MESES</t>
  </si>
  <si>
    <t>CONSTRUÇÃO DE CRECHE PADRÃO FNDE TIPO II - SERVIÇOS FINANCIÁVEIS</t>
  </si>
  <si>
    <t>1.7</t>
  </si>
  <si>
    <t>1.8</t>
  </si>
  <si>
    <t>1.9</t>
  </si>
  <si>
    <t>SINAPI</t>
  </si>
  <si>
    <t>Composição</t>
  </si>
  <si>
    <t>103689</t>
  </si>
  <si>
    <t>98459</t>
  </si>
  <si>
    <t>101509</t>
  </si>
  <si>
    <t>FNDE 03</t>
  </si>
  <si>
    <t>99059</t>
  </si>
  <si>
    <t>FNDE 231</t>
  </si>
  <si>
    <t>FNDE 230</t>
  </si>
  <si>
    <t>FNDE 232</t>
  </si>
  <si>
    <t>FNDE 392</t>
  </si>
  <si>
    <t>SERVIÇOS PRELIMINARES</t>
  </si>
  <si>
    <t>FORNECIMENTO E INSTALAÇÃO DE PLACA DE OBRA COM CHAPA GALVANIZADA E ESTRUTURA DE MADEIRA. AF_03/2022_PS</t>
  </si>
  <si>
    <t>TAPUME COM TELHA METÁLICA. AF_03/2024</t>
  </si>
  <si>
    <t>ENTRADA DE ENERGIA ELÉTRICA, AÉREA, TRIFÁSICA, COM CAIXA DE EMBUTIR, CABO DE 10 MM2 E DISJUNTOR DIN 50A (NÃO INCLUSO O POSTE DE CONCRETO). AF_07/2020_PS</t>
  </si>
  <si>
    <t>LIGAÇÃO PROVISÓRIA DE ÁGUA E ESGOTO</t>
  </si>
  <si>
    <t>LOCAÇÃO CONVENCIONAL DE OBRA, UTILIZANDO GABARITO DE TÁBUAS CORRIDAS PONTALETADAS A CADA 2,00M -  2 UTILIZAÇÕES. AF_03/2024</t>
  </si>
  <si>
    <t>LOCACAO DE CONTAINER 2,30 X 6,00 M, ALT. 2,50 M, COM 1 SANITARIO, PARA ESCRITORIO, COMPLETO, SEM DIVISORIAS INTERNAS (NAO INCLUI MOBILIZACAO/DESMOBILIZACAO)</t>
  </si>
  <si>
    <t>LOCACAO DE CONTAINER 2,30 X 6,00 M, ALT. 2,50 M, PARA ESCRITORIO, SEM DIVISORIAS INTERNAS E SEM SANITARIO (NAO INCLUI MOBILIZACAO/DESMOBILIZACAO)</t>
  </si>
  <si>
    <t>LOCACAO DE CONTAINER 2,30 X 6,00 M, ALT. 2,50 M, PARA SANITARIO, COM 4 BACIAS, 8 CHUVEIROS,1 LAVATORIO E 1 MICTORIO (NAO INCLUI MOBILIZACAO/DESMOBILIZACAO)</t>
  </si>
  <si>
    <t>ADMINISTRAÇÃO LOCAL TIPO 2</t>
  </si>
  <si>
    <t>M2</t>
  </si>
  <si>
    <t>UN</t>
  </si>
  <si>
    <t>M</t>
  </si>
  <si>
    <t>MÊS</t>
  </si>
  <si>
    <t>MOVIMENTO DE TERRA PARA FUNDAÇÕES</t>
  </si>
  <si>
    <t>98525</t>
  </si>
  <si>
    <t>94306</t>
  </si>
  <si>
    <t>96523</t>
  </si>
  <si>
    <t>101617</t>
  </si>
  <si>
    <t>93381</t>
  </si>
  <si>
    <t>LIMPEZA MECANIZADA DE CAMADA VEGETAL, VEGETAÇÃO E PEQUENAS ÁRVORES (DIÂMETRO DE TRONCO MENOR QUE 0,20 M), COM TRATOR DE ESTEIRAS. AF_03/2024</t>
  </si>
  <si>
    <t>ATERRO MECANIZADO DE VALA COM ESCAVADEIRA HIDRÁULICA (CAPACIDADE DA CAÇAMBA: 0,8 M³ / POTÊNCIA: 111 HP), LARGURA ATÉ 2,5 M, PROFUNDIDADE DE 1,5 A 3,0 M, COM SOLO ARGILO-ARENOSO. AF_08/2023</t>
  </si>
  <si>
    <t>ESCAVAÇÃO MANUAL PARA BLOCO DE COROAMENTO OU SAPATA (INCLUINDO ESCAVAÇÃO PARA COLOCAÇÃO DE FÔRMAS). AF_01/2024</t>
  </si>
  <si>
    <t>PREPARO DE FUNDO DE VALA COM LARGURA MAIOR OU IGUAL A 1,5 M E MENOR QUE 2,5 M (ACERTO DO SOLO NATURAL). AF_08/2020</t>
  </si>
  <si>
    <t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</si>
  <si>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>M3</t>
  </si>
  <si>
    <t>FUNDAÇÕES</t>
  </si>
  <si>
    <t>3.1</t>
  </si>
  <si>
    <t>96619</t>
  </si>
  <si>
    <t>LASTRO DE CONCRETO MAGRO, APLICADO EM BLOCOS DE COROAMENTO OU SAPATAS, ESPESSURA DE 5 CM. AF_01/2024</t>
  </si>
  <si>
    <t>3.2</t>
  </si>
  <si>
    <t>96534</t>
  </si>
  <si>
    <t>FABRICAÇÃO, MONTAGEM E DESMONTAGEM DE FÔRMA PARA BLOCO DE COROAMENTO, EM MADEIRA SERRADA, E=25 MM, 4 UTILIZAÇÕES. AF_01/2024</t>
  </si>
  <si>
    <t>3.3</t>
  </si>
  <si>
    <t>104917</t>
  </si>
  <si>
    <t>ARMAÇÃO DE SAPATA ISOLADA, VIGA BALDRAME E SAPATA CORRIDA UTILIZANDO AÇO CA-50 DE 6,3 MM - MONTAGEM. AF_01/2024</t>
  </si>
  <si>
    <t>3.4</t>
  </si>
  <si>
    <t>104918</t>
  </si>
  <si>
    <t>ARMAÇÃO DE SAPATA ISOLADA, VIGA BALDRAME E SAPATA CORRIDA UTILIZANDO AÇO CA-50 DE 8 MM - MONTAGEM. AF_01/2024</t>
  </si>
  <si>
    <t>3.5</t>
  </si>
  <si>
    <t>104919</t>
  </si>
  <si>
    <t>ARMAÇÃO DE SAPATA ISOLADA, VIGA BALDRAME E SAPATA CORRIDA UTILIZANDO AÇO CA-50 DE 10 MM - MONTAGEM. AF_01/2024</t>
  </si>
  <si>
    <t>3.6</t>
  </si>
  <si>
    <t>104920</t>
  </si>
  <si>
    <t>ARMAÇÃO DE BLOCO, SAPATA ISOLADA, VIGA BALDRAME E SAPATA CORRIDA UTILIZANDO AÇO CA-50 DE 12,5 MM - MONTAGEM. AF_01/2024</t>
  </si>
  <si>
    <t>3.7</t>
  </si>
  <si>
    <t>92915</t>
  </si>
  <si>
    <t>ARMAÇÃO DE ESTRUTURAS DIVERSAS DE CONCRETO ARMADO, EXCETO VIGAS, PILARES, LAJES E FUNDAÇÕES, UTILIZANDO AÇO CA-60 DE 5,0 MM - MONTAGEM. AF_06/2022</t>
  </si>
  <si>
    <t>3.8</t>
  </si>
  <si>
    <t>96558</t>
  </si>
  <si>
    <t>CONCRETAGEM DE SAPATA, FCK 30 MPA, COM USO DE BOMBA - LANÇAMENTO, ADENSAMENTO E ACABAMENTO. AF_01/2024</t>
  </si>
  <si>
    <t>3.9</t>
  </si>
  <si>
    <t>3.10</t>
  </si>
  <si>
    <t>96616</t>
  </si>
  <si>
    <t>LASTRO DE CONCRETO MAGRO, APLICADO EM BLOCOS DE COROAMENTO OU SAPATAS. AF_01/2024</t>
  </si>
  <si>
    <t>3.11</t>
  </si>
  <si>
    <t>3.12</t>
  </si>
  <si>
    <t>3.13</t>
  </si>
  <si>
    <t>3.14</t>
  </si>
  <si>
    <t>3.15</t>
  </si>
  <si>
    <t>96543</t>
  </si>
  <si>
    <t>ARMAÇÃO DE BLOCO UTILIZANDO AÇO CA-60 DE 5 MM - MONTAGEM. AF_01/2024</t>
  </si>
  <si>
    <t>3.16</t>
  </si>
  <si>
    <t>96557</t>
  </si>
  <si>
    <t>CONCRETAGEM DE BLOCO DE COROAMENTO OU VIGA BALDRAME, FCK 30 MPA, COM USO DE BOMBA - LANÇAMENTO, ADENSAMENTO E ACABAMENTO. AF_01/2024</t>
  </si>
  <si>
    <t>3.17</t>
  </si>
  <si>
    <t>100896</t>
  </si>
  <si>
    <t>ESTACA ESCAVADA MECANICAMENTE, SEM FLUIDO ESTABILIZANTE, COM 25CM DE DIÂMETRO, CONCRETO LANÇADO POR CAMINHÃO BETONEIRA (EXCLUSIVE MOBILIZAÇÃO E DESMOBILIZAÇÃO). AF_01/2020_PA</t>
  </si>
  <si>
    <t>3.18</t>
  </si>
  <si>
    <t>95601</t>
  </si>
  <si>
    <t>ARRASAMENTO MECANICO DE ESTACA DE CONCRETO ARMADO, DIAMETROS DE ATÉ 40 CM. AF_05/2021</t>
  </si>
  <si>
    <t>3.19</t>
  </si>
  <si>
    <t>3.20</t>
  </si>
  <si>
    <t>96540</t>
  </si>
  <si>
    <t>FABRICAÇÃO, MONTAGEM E DESMONTAGEM DE FÔRMA PARA BLOCO DE COROAMENTO, EM CHAPA DE MADEIRA COMPENSADA RESINADA, E=17 MM, 4 UTILIZAÇÕES. AF_01/2024</t>
  </si>
  <si>
    <t>3.21</t>
  </si>
  <si>
    <t>96546</t>
  </si>
  <si>
    <t>ARMAÇÃO DE BLOCO UTILIZANDO AÇO CA-50 DE 10 MM - MONTAGEM. AF_01/2024</t>
  </si>
  <si>
    <t>3.22</t>
  </si>
  <si>
    <t>3.23</t>
  </si>
  <si>
    <t>104915</t>
  </si>
  <si>
    <t>ARMAÇÃO DE BLOCO E SAPATA UTILIZANDO AÇO CA-50 DE 25 MM - MONTAGEM. AF_01/2024</t>
  </si>
  <si>
    <t>3.24</t>
  </si>
  <si>
    <t>3.25</t>
  </si>
  <si>
    <t>3.26</t>
  </si>
  <si>
    <t>3.27</t>
  </si>
  <si>
    <t>3.28</t>
  </si>
  <si>
    <t>3.29</t>
  </si>
  <si>
    <t>103797</t>
  </si>
  <si>
    <t>ARMAÇÃO DE DESCIDA D'ÁGUA UTILIZANDO AÇO CA-60 DE 5 MM - MONTAGEM. AF_08/2022</t>
  </si>
  <si>
    <t>3.30</t>
  </si>
  <si>
    <t>3.31</t>
  </si>
  <si>
    <t>3.32</t>
  </si>
  <si>
    <t>96542</t>
  </si>
  <si>
    <t>FABRICAÇÃO, MONTAGEM E DESMONTAGEM DE FÔRMA PARA VIGA BALDRAME, EM CHAPA DE MADEIRA COMPENSADA RESINADA, E=17 MM, 4 UTILIZAÇÕES. AF_01/2024</t>
  </si>
  <si>
    <t>3.33</t>
  </si>
  <si>
    <t>3.34</t>
  </si>
  <si>
    <t>KG</t>
  </si>
  <si>
    <t>SUPERESTRUTURA</t>
  </si>
  <si>
    <t>4.1</t>
  </si>
  <si>
    <t>92443</t>
  </si>
  <si>
    <t>MONTAGEM E DESMONTAGEM DE FÔRMA DE PILARES RETANGULARES E ESTRUTURAS SIMILARES, PÉ-DIREITO SIMPLES, EM CHAPA DE MADEIRA COMPENSADA PLASTIFICADA, 18 UTILIZAÇÕES. AF_09/2020</t>
  </si>
  <si>
    <t>4.2</t>
  </si>
  <si>
    <t>92762</t>
  </si>
  <si>
    <t>ARMAÇÃO DE PILAR OU VIGA DE ESTRUTURA CONVENCIONAL DE CONCRETO ARMADO UTILIZANDO AÇO CA-50 DE 10,0 MM - MONTAGEM. AF_06/2022</t>
  </si>
  <si>
    <t>4.3</t>
  </si>
  <si>
    <t>92763</t>
  </si>
  <si>
    <t>ARMAÇÃO DE PILAR OU VIGA DE ESTRUTURA CONVENCIONAL DE CONCRETO ARMADO UTILIZANDO AÇO CA-50 DE 12,5 MM - MONTAGEM. AF_06/2022</t>
  </si>
  <si>
    <t>4.4</t>
  </si>
  <si>
    <t>92759</t>
  </si>
  <si>
    <t>ARMAÇÃO DE PILAR OU VIGA DE ESTRUTURA CONVENCIONAL DE CONCRETO ARMADO UTILIZANDO AÇO CA-60 DE 5,0 MM - MONTAGEM. AF_06/2022</t>
  </si>
  <si>
    <t>4.5</t>
  </si>
  <si>
    <t>103672</t>
  </si>
  <si>
    <t>CONCRETAGEM DE PILARES, FCK = 25 MPA, COM USO DE BOMBA - LANÇAMENTO, ADENSAMENTO E ACABAMENTO. AF_02/2022_PS</t>
  </si>
  <si>
    <t>4.6</t>
  </si>
  <si>
    <t>4.7</t>
  </si>
  <si>
    <t>92761</t>
  </si>
  <si>
    <t>ARMAÇÃO DE PILAR OU VIGA DE ESTRUTURA CONVENCIONAL DE CONCRETO ARMADO UTILIZANDO AÇO CA-50 DE 8,0 MM - MONTAGEM. AF_06/2022</t>
  </si>
  <si>
    <t>4.8</t>
  </si>
  <si>
    <t>4.9</t>
  </si>
  <si>
    <t>4.10</t>
  </si>
  <si>
    <t>103675</t>
  </si>
  <si>
    <t>CONCRETAGEM DE VIGAS E LAJES, FCK=25 MPA, PARA LAJES MACIÇAS OU NERVURADAS COM USO DE BOMBA - LANÇAMENTO, ADENSAMENTO E ACABAMENTO. AF_02/2022_PS</t>
  </si>
  <si>
    <t>4.11</t>
  </si>
  <si>
    <t>93184</t>
  </si>
  <si>
    <t>VERGA PRÉ-MOLDADA COM ATÉ 1,5 M DE VÃO, ESPESSURA DE *20* CM. AF_03/2024</t>
  </si>
  <si>
    <t>4.12</t>
  </si>
  <si>
    <t>4.13</t>
  </si>
  <si>
    <t>4.14</t>
  </si>
  <si>
    <t>4.15</t>
  </si>
  <si>
    <t>4.16</t>
  </si>
  <si>
    <t>4.17</t>
  </si>
  <si>
    <t>92760</t>
  </si>
  <si>
    <t>ARMAÇÃO DE PILAR OU VIGA DE ESTRUTURA CONVENCIONAL DE CONCRETO ARMADO UTILIZANDO AÇO CA-50 DE 6,3 MM - MONTAGEM. AF_06/2022</t>
  </si>
  <si>
    <t>4.18</t>
  </si>
  <si>
    <t>4.19</t>
  </si>
  <si>
    <t>4.20</t>
  </si>
  <si>
    <t>4.21</t>
  </si>
  <si>
    <t>4.22</t>
  </si>
  <si>
    <t>100775</t>
  </si>
  <si>
    <t>ESTRUTURA TRELIÇADA DE COBERTURA, TIPO FINK, COM LIGAÇÕES SOLDADAS, INCLUSOS PERFIS METÁLICOS, CHAPAS METÁLICAS, MÃO DE OBRA E TRANSPORTE COM GUINDASTE - FORNECIMENTO E INSTALAÇÃO. AF_01/2020_PSA</t>
  </si>
  <si>
    <t>4.23</t>
  </si>
  <si>
    <t>97083</t>
  </si>
  <si>
    <t>COMPACTAÇÃO MECÂNICA DE SOLO PARA EXECUÇÃO DE RADIER, PISO DE CONCRETO OU LAJE SOBRE SOLO, COM COMPACTADOR DE SOLOS A PERCUSSÃO. AF_09/2021</t>
  </si>
  <si>
    <t>4.24</t>
  </si>
  <si>
    <t>96622</t>
  </si>
  <si>
    <t>LASTRO COM MATERIAL GRANULAR, APLICADO EM PISOS OU LAJES SOBRE SOLO, ESPESSURA DE *5 CM*. AF_01/2024</t>
  </si>
  <si>
    <t>4.25</t>
  </si>
  <si>
    <t>97087</t>
  </si>
  <si>
    <t>CAMADA SEPARADORA PARA EXECUÇÃO DE RADIER, PISO DE CONCRETO OU LAJE SOBRE SOLO, EM LONA PLÁSTICA. AF_09/2021</t>
  </si>
  <si>
    <t>4.26</t>
  </si>
  <si>
    <t>94991</t>
  </si>
  <si>
    <t>EXECUÇÃO DE PASSEIO (CALÇADA) OU PISO DE CONCRETO COM CONCRETO MOLDADO IN LOCO, USINADO C20, ACABAMENTO CONVENCIONAL, NÃO ARMADO. AF_08/2022</t>
  </si>
  <si>
    <t>4.27</t>
  </si>
  <si>
    <t>4.28</t>
  </si>
  <si>
    <t>4.29</t>
  </si>
  <si>
    <t>4.30</t>
  </si>
  <si>
    <t>SISTEMA DE VEDAÇÃO VERTICAL</t>
  </si>
  <si>
    <t>5.1</t>
  </si>
  <si>
    <t>101161</t>
  </si>
  <si>
    <t>ALVENARIA DE VEDAÇÃO COM ELEMENTO VAZADO DE CONCRETO (COBOGÓ) DE 7X50X50CM E ARGAMASSA DE ASSENTAMENTO COM PREPARO EM BETONEIRA. AF_05/2020</t>
  </si>
  <si>
    <t>5.2</t>
  </si>
  <si>
    <t>103322</t>
  </si>
  <si>
    <t>ALVENARIA DE VEDAÇÃO DE BLOCOS CERÂMICOS FURADOS NA VERTICAL DE 9X19X39 CM (ESPESSURA 9 CM) E ARGAMASSA DE ASSENTAMENTO COM PREPARO EM BETONEIRA. AF_12/2021</t>
  </si>
  <si>
    <t>5.3</t>
  </si>
  <si>
    <t>103328</t>
  </si>
  <si>
    <t>ALVENARIA DE VEDAÇÃO DE BLOCOS CERÂMICOS FURADOS NA HORIZONTAL DE 9X19X19 CM (ESPESSURA 9 CM) E ARGAMASSA DE ASSENTAMENTO COM PREPARO EM BETONEIRA. AF_12/2021</t>
  </si>
  <si>
    <t>5.4</t>
  </si>
  <si>
    <t>103324</t>
  </si>
  <si>
    <t>ALVENARIA DE VEDAÇÃO DE BLOCOS CERÂMICOS FURADOS NA VERTICAL DE 14X19X39 CM (ESPESSURA 14 CM) E ARGAMASSA DE ASSENTAMENTO COM PREPARO EM BETONEIRA. AF_12/2021</t>
  </si>
  <si>
    <t>5.5</t>
  </si>
  <si>
    <t>101159</t>
  </si>
  <si>
    <t>ALVENARIA DE VEDAÇÃO DE BLOCOS CERÂMICOS MACIÇOS DE 5X10X20CM (ESPESSURA 10CM) E ARGAMASSA DE ASSENTAMENTO COM PREPARO EM BETONEIRA. AF_05/2020</t>
  </si>
  <si>
    <t>5.6</t>
  </si>
  <si>
    <t>Cotação</t>
  </si>
  <si>
    <t>82324000001</t>
  </si>
  <si>
    <t>FIXAÇÃO (ENCUNHAMENTO) DE ALVENARIA DE VEDAÇÃO COM ARGAMASSA APLICADA COM COLHER. AF_03/2016</t>
  </si>
  <si>
    <t>5.7</t>
  </si>
  <si>
    <t>5.8</t>
  </si>
  <si>
    <t>102253</t>
  </si>
  <si>
    <t>DIVISORIA SANITÁRIA, TIPO CABINE, EM GRANITO CINZA POLIDO, ESP = 3CM, ASSENTADO COM ARGAMASSA COLANTE AC III-E, EXCLUSIVE FERRAGENS. AF_01/2021</t>
  </si>
  <si>
    <t>5.9</t>
  </si>
  <si>
    <t>FNDE 129</t>
  </si>
  <si>
    <t>INSTALAÇÃO DE BOX DE VIDRO TEMPERADO, E = 10 MM, ENCAIXADO EM PERFIL U</t>
  </si>
  <si>
    <t>5.10</t>
  </si>
  <si>
    <t>96370</t>
  </si>
  <si>
    <t>PAREDE COM SISTEMA EM CHAPAS DE GESSO PARA DRYWALL, USO INTERNO, COM UMA FACE SIMPLES E ESTRUTURA METÁLICA COM GUIAS SIMPLES, SEM VÃOS. AF_07/2023_PS</t>
  </si>
  <si>
    <t>ESQUADRIAS</t>
  </si>
  <si>
    <t>6.1</t>
  </si>
  <si>
    <t>FNDE 433</t>
  </si>
  <si>
    <t>PM1 - KIT DE PORTA DE MADEIRA PARA PINTURA, SEMI-OCA (LEVE OU MÉDIA), PADRÃO MÉDIO, 70X210CM, ESPESSURA DE 3,5CM, ITENS INCLUSOS: DOBRADIÇAS, MONTAGEM E INSTALAÇÃO DO BATENTE, FECHADURA COM EXECUÇÃO DO FURO - FORNECIMENTO E INSTALAÇÃO</t>
  </si>
  <si>
    <t>6.2</t>
  </si>
  <si>
    <t>FNDE 247</t>
  </si>
  <si>
    <t>PM 2 - KIT DE PORTA DE MADEIRA COM VENEZIANA, 80X210CM (ESPESSURA DE 3CM), PADRÃO MÉDIO, ITENS INCLUSOS: DOBRADIÇAS, MONTAGEM E INSTALAÇÃO DE BATENTE, FECHADURA COM EXECUÇÃO DO FURO - FORNECIMENTO E INSTALAÇÃO</t>
  </si>
  <si>
    <t>6.3</t>
  </si>
  <si>
    <t>FNDE 246</t>
  </si>
  <si>
    <t>PM3 - KIT DE PORTA DE MADEIRA FRISADA, SEMI-OCA (LEVE OU MÉDIA), PADRÃO MÉDIO, 80X210CM, ESPESSURA DE 3,5CM, ITENS INCLUSOS: DOBRADIÇAS, MONTAGEM E INSTALAÇÃO DE BATENTE, FECHADURA COM EXECUÇÃO DO FURO - FORNECIMENTO E INSTALAÇÃO. AF_12/2019</t>
  </si>
  <si>
    <t>6.4</t>
  </si>
  <si>
    <t>FNDE 434</t>
  </si>
  <si>
    <t>PM4 - KIT DE PORTA DE MADEIRA FRISADA, SEMI-OCA (LEVE OU MÉDIA), PADRÃO MÉDIO, 80X210CM, ESPESSURA DE 3,5CM, ITENS INCLUSOS: DOBRADIÇAS, MONTAGEM E INSTALAÇÃO DE BATENTE, FECHADURA COM EXECUÇÃO DO FURO - FORNECIMENTO E INSTALAÇÃO. AF_12/2019</t>
  </si>
  <si>
    <t>6.5</t>
  </si>
  <si>
    <t>FNDE 430</t>
  </si>
  <si>
    <t>PM5 - KIT DE PORTA DE MADEIRA COM VISOR DE VIDRO, 80X210CM (ESPESSURA DE 3CM), PADRÃO POPULAR, ITENS INCLUSOS: DOBRADIÇAS, MONTAGEM E INSTALAÇÃO DE BATENTE, FECHADURA COM EXECUÇÃO DO FURO - FORNECIMENTO E INSTALAÇÃO. AF_12/2019</t>
  </si>
  <si>
    <t>6.6</t>
  </si>
  <si>
    <t>FNDE 432</t>
  </si>
  <si>
    <t>PM6 -PORTA EM COMPENSADO DE MADEIRA E=2CM REVESTIDA COM LAMINADO MELAMÍNICO COM VARIAÇÃO DE CORES</t>
  </si>
  <si>
    <t>6.7</t>
  </si>
  <si>
    <t>FNDE 431</t>
  </si>
  <si>
    <t>INSTALAÇÃO DE VIDRO LISO INCOLOR ESQUADRIA PM5 , E = 6 MM, EM ESQUADRIA DE MADEIRA, FIXADO COM BAGUETE</t>
  </si>
  <si>
    <t>6.8</t>
  </si>
  <si>
    <t>100705</t>
  </si>
  <si>
    <t>TARJETA TIPO LIVRE/OCUPADO PARA PORTA DE BANHEIRO. AF_12/2019</t>
  </si>
  <si>
    <t>6.9</t>
  </si>
  <si>
    <t>100866</t>
  </si>
  <si>
    <t>BARRA DE APOIO RETA, EM ACO INOX POLIDO, COMPRIMENTO 60CM, FIXADA NA PAREDE - FORNECIMENTO E INSTALAÇÃO. AF_01/2020</t>
  </si>
  <si>
    <t>6.10</t>
  </si>
  <si>
    <t>FNDE 04</t>
  </si>
  <si>
    <t>CHAPA METÁLICA (ALUMÍNIO) 0,90 M X 0,40 M, ESPESSURA 1 MM PARA AS PORTAS</t>
  </si>
  <si>
    <t>6.11</t>
  </si>
  <si>
    <t>FNDE 251</t>
  </si>
  <si>
    <t>PORTA DE ABRIR - PA1 - 100 X 210 CM EM CHAPA DE ALUMÍNIO, COM VENEZIANA E VIDRO MINIBOREAL 6 MM, INCLUSO FECHADURA E PUXADOR - CONFORME PROJETO DE ESQUADRIAS</t>
  </si>
  <si>
    <t>6.12</t>
  </si>
  <si>
    <t>FNDE 252</t>
  </si>
  <si>
    <t>PORTA DE ABRIR - PA2 - 80 X 210 CM EM CHAPA DE ALUMÍNIO, TIPO VENEZIANA COM GUARNIÇÃO, FIXAÇÃO COM PARAFUSOS - FORNECIMENTO E INSTALAÇÃO - CONFORME PROJETO DE ESQUADRIAS</t>
  </si>
  <si>
    <t>6.13</t>
  </si>
  <si>
    <t>FNDE 253</t>
  </si>
  <si>
    <t>PORTA DE ABRIR 2 FOLHAS - PA3 - 160 X 210 CM EM CHAPA DE ALUMÍNIO, TIPO VENEZIANA COM GUARNIÇÃO, FIXAÇÃO COM PARAFUSOS - FORNECIMENTO E INSTALAÇÃO - CONFORME PROJETO DE ESQUADRIAS</t>
  </si>
  <si>
    <t>6.14</t>
  </si>
  <si>
    <t>FNDE 435</t>
  </si>
  <si>
    <t>PORTA DE CORRER - PA4- 450 X 210 CM, DE ALUMÍNIO, COM DUAS FOLHAS FIXAS E DUAS FOLHAS DE CORRER PARA VIDRO, INCLUSO VIDRO LISO INCOLOR 8 MM, FECHADURA E PUXADOR, SEM ALIZAR - CONFORME PROJETO DE ESQUADRIAS</t>
  </si>
  <si>
    <t>6.15</t>
  </si>
  <si>
    <t>FNDE 436</t>
  </si>
  <si>
    <t>PORTA DE ABRIR  - PA5 - 120 X 170 CM EM CHAPA DE ALUMÍNIO, TIPO VENEZIANA COM GUARNIÇÃO, FIXAÇÃO COM PARAFUSOS - FORNECIMENTO E INSTALAÇÃO - CONFORME PROJETO DE ESQUADRIAS</t>
  </si>
  <si>
    <t>6.16</t>
  </si>
  <si>
    <t>FNDE 258</t>
  </si>
  <si>
    <t>JANELA DE ALUMÍNIO - JA-1 - 70 X 125 CM, TIPO GUILHOTINA COMPLETA, COM VIDROS, BATENTE E FERRAGENS. EXCLUSIVE ALIZAR, ACABAMENTO E CONTRAMARCO, CONFORME PROJETO DE ESQUADRIAS</t>
  </si>
  <si>
    <t>6.17</t>
  </si>
  <si>
    <t>FNDE 438</t>
  </si>
  <si>
    <t>JANELA DE ALUMÍNIO - JA-2 - 110 X 195 CM, TIPO GUILHOTINACOMPLETA, COM VIDROS, BATENTE E FERRAGENS. EXCLUSIVE ALIZAR, ACABAMENTO E CONTRAMARCO, CONFORME PROJETO DE ESQUADRIAS</t>
  </si>
  <si>
    <t>6.18</t>
  </si>
  <si>
    <t>FNDE 275</t>
  </si>
  <si>
    <t>JANELA DE ALUMÍNIO JA-3 - 140 X 115, TIPO FIXA, PARA VIDRO, COM VIDRO, BATENTE E FERRAGENS. EXCLUSIVE ACABAMENTO, ALIZAR E CONTRAMARCO, CONFORME PROJETO DE ESQUADRIAS</t>
  </si>
  <si>
    <t>6.19</t>
  </si>
  <si>
    <t>FNDE 439</t>
  </si>
  <si>
    <t>JANELA DE ALUMÍNIO - JA-4 - 140 X 195 CM, TIPO GUILHOTINA COMPLETA, COM VIDROS, BATENTE E FERRAGENS. EXCLUSIVE ALIZAR, ACABAMENTO E CONTRAMARCO, CONFORME PROJETO DE ESQUADRIAS</t>
  </si>
  <si>
    <t>6.20</t>
  </si>
  <si>
    <t>FNDE 440</t>
  </si>
  <si>
    <t>JANELA DE ALUMÍNIO JA-5 - 200 X 105 CM, TIPO FIXA, PARA VIDRO, COM VIDRO, BATENTE E FERRAGENS. EXCLUSIVE ACABAMENTO, ALIZAR E CONTRAMARCO, CONFORME PROJETO DE ESQUADRIAS</t>
  </si>
  <si>
    <t>6.21</t>
  </si>
  <si>
    <t>FNDE 441</t>
  </si>
  <si>
    <t>JANELA DE ALUMÍNIO - JA-6 - 210 X 50 CM, TIPO MAXIM-AR, COM VIDROS, BATENTE E FERRAGENS. EXCLUSIVE ALIZAR, ACABAMENTO E CONTRAMARCO, CONFORME PROJETO DE ESQUADRIAS</t>
  </si>
  <si>
    <t>6.22</t>
  </si>
  <si>
    <t>FNDE 264</t>
  </si>
  <si>
    <t>JANELA DE ALUMÍNIO - JA-7 - 210 X 75 CM, TIPO MAXIM-AR, COM VIDROS, BATENTE E FERRAGENS. EXCLUSIVE ALIZAR, ACABAMENTO E CONTRAMARCO, CONFORME PROJETO DE ESQUADRIAS</t>
  </si>
  <si>
    <t>6.23</t>
  </si>
  <si>
    <t>FNDE 268</t>
  </si>
  <si>
    <t>JANELA DE ALUMÍNIO - JA-8 - 210 X 100 CM, TIPO MAXIM-AR, COM VIDROS, BATENTE E FERRAGENS. EXCLUSIVE ALIZAR, ACABAMENTO E CONTRAMARCO, CONFORME PROJETO DE ESQUADRIAS</t>
  </si>
  <si>
    <t>6.24</t>
  </si>
  <si>
    <t>FNDE 265</t>
  </si>
  <si>
    <t>JANELA DE ALUMÍNIO - JA-9 - 210 X 150 CM, TIPO MAXIM-AR, COM VIDROS, BATENTE E FERRAGENS. EXCLUSIVE ALIZAR, ACABAMENTO E CONTRAMARCO, CONFORME PROJETO DE ESQUADRIAS</t>
  </si>
  <si>
    <t>6.25</t>
  </si>
  <si>
    <t>FNDE 442</t>
  </si>
  <si>
    <t>JANELA DE ALUMÍNIO - JA-10 - 70 X 75 CM, TIPO MAXIM-AR, COM VIDROS, BATENTE E FERRAGENS. EXCLUSIVE ALIZAR, ACABAMENTO E CONTRAMARCO, CONFORME PROJETO DE ESQUADRIAS</t>
  </si>
  <si>
    <t>6.26</t>
  </si>
  <si>
    <t>FNDE 270</t>
  </si>
  <si>
    <t>JANELA DE ALUMÍNIO - JA-11 - 140 X 75 CM, TIPO MAXIM-AR, COM VIDROS, BATENTE E FERRAGENS. EXCLUSIVE ALIZAR, ACABAMENTO E CONTRAMARCO, CONFORME PROJETO DE ESQUADRIAS</t>
  </si>
  <si>
    <t>6.27</t>
  </si>
  <si>
    <t>FNDE 443</t>
  </si>
  <si>
    <t>JANELA DE ALUMÍNIO - JA-12 - 420 X 50 CM, TIPO MAXIM-AR, COM VIDROS, BATENTE E FERRAGENS. EXCLUSIVE ALIZAR, ACABAMENTO E CONTRAMARCO, CONFORME PROJETO DE ESQUADRIAS</t>
  </si>
  <si>
    <t>6.28</t>
  </si>
  <si>
    <t>FNDE 444</t>
  </si>
  <si>
    <t>JANELA DE ALUMÍNIO - JA-13 - 560 X 100 CM, TIPO MAXIM-AR, COM VIDROS, BATENTE E FERRAGENS. EXCLUSIVE ALIZAR, ACABAMENTO E CONTRAMARCO, CONFORME PROJETO DE ESQUADRIAS</t>
  </si>
  <si>
    <t>6.29</t>
  </si>
  <si>
    <t>FNDE 445</t>
  </si>
  <si>
    <t>JANELA DE ALUMÍNIO JA-14 - 160 X 85, TIPO FIXA, PARA VIDRO, COM VIDRO, BATENTE E FERRAGENS. EXCLUSIVE ACABAMENTO, ALIZAR E CONTRAMARCO, CONFORME PROJETO DE ESQUADRIAS</t>
  </si>
  <si>
    <t>6.30</t>
  </si>
  <si>
    <t>FNDE 05</t>
  </si>
  <si>
    <t>TELA TIPO MOSQUITEIRO - FIXADA NA ESQUADRIA - CONFORME PROJETO DE ESQUADRIAS</t>
  </si>
  <si>
    <t>6.31</t>
  </si>
  <si>
    <t>FNDE 437</t>
  </si>
  <si>
    <t>PORTA DE VIDRO - PV1 - 175X 230 CM, DE ABRIR DUAS FOLHAS TEMPERADO INCOLOR 10 MM, CONFORME PROJETO</t>
  </si>
  <si>
    <t>6.32</t>
  </si>
  <si>
    <t>FNDE 280</t>
  </si>
  <si>
    <t>PF1 - PORTÃO METÁLICO DE ABRIR, 1,40 X 2,20 M, COM CHAPA METÁLICA, INCLUSO PINTURA, CONFORME PROJETO DE ESQUADRIAS</t>
  </si>
  <si>
    <t>6.33</t>
  </si>
  <si>
    <t>FNDE 08</t>
  </si>
  <si>
    <t>PF2 - PORTÃO METÁLICO DE ABRIR,  1,40 X 1,05 M, COM CHAPA METÁLICA, INCLUSO PINTURA, CONFORME PROJETO DE ESQUADRIAS</t>
  </si>
  <si>
    <t>6.34</t>
  </si>
  <si>
    <t>FNDE 281</t>
  </si>
  <si>
    <t>FECHAMENTO EM CHAPA METÁLICA PERFURADA, INCLUSO PINTURA, CONFORME PROJETO</t>
  </si>
  <si>
    <t>6.35</t>
  </si>
  <si>
    <t>FNDE 283</t>
  </si>
  <si>
    <t>CERCA/GRADIL H=1,58M, MALHA 5 X 15CM -  GALVANIZADO</t>
  </si>
  <si>
    <t>6.36</t>
  </si>
  <si>
    <t>FNDE 446</t>
  </si>
  <si>
    <t>P01 - PORTÃO METÁLICO 1,50 X 2,10 M , MALHA 5 X 20CM - FIO 5,00MM, REVESTIDOS EM POLIESTER POR PROCESSO DE PINTURA ELETROSTÁTICA (GRADIL), NA COR BRANCA - FORNECIMENTO E INSTALAÇÃO</t>
  </si>
  <si>
    <t>6.37</t>
  </si>
  <si>
    <t>FNDE 447</t>
  </si>
  <si>
    <t>P02 - PORTÃO METÁLICO 1,00 X 2,00 M , MALHA 5 X 20CM - FIO 5,00MM, REVESTIDOS EM POLIESTER POR PROCESSO DE PINTURA ELETROSTÁTICA (GRADIL), NA COR BRANCA - FORNECIMENTO E INSTALAÇÃO</t>
  </si>
  <si>
    <t>6.38</t>
  </si>
  <si>
    <t>FNDE 448</t>
  </si>
  <si>
    <t>P03 - PORTÃO METÁLICO 3,12 X 2,00 M , MALHA 5 X 20CM - FIO 5,00MM, REVESTIDOS EM POLIESTER POR PROCESSO DE PINTURA ELETROSTÁTICA (GRADIL), NA COR BRANCA - FORNECIMENTO E INSTALAÇÃO</t>
  </si>
  <si>
    <t>7.1</t>
  </si>
  <si>
    <t>FNDE 20</t>
  </si>
  <si>
    <t>7.2</t>
  </si>
  <si>
    <t>94229</t>
  </si>
  <si>
    <t>CALHA EM CHAPA DE AÇO GALVANIZADO NÚMERO 24, DESENVOLVIMENTO DE 100 CM, INCLUSO TRANSPORTE VERTICAL. AF_07/2019</t>
  </si>
  <si>
    <t>7.3</t>
  </si>
  <si>
    <t>FNDE 422</t>
  </si>
  <si>
    <t>RUFO EM CHAPA DE AÇO GALVANIZADO NR. 24, DESENVOLVIMENTO 73 CM</t>
  </si>
  <si>
    <t>7.4</t>
  </si>
  <si>
    <t>FNDE 423</t>
  </si>
  <si>
    <t>RUFO EM CHAPA DE AÇO GALVANIZADO NR. 24, DESENVOLVIMENTO 39 CM</t>
  </si>
  <si>
    <t>7.5</t>
  </si>
  <si>
    <t>FNDE 424</t>
  </si>
  <si>
    <t>RUFO EM CHAPA DE AÇO GALVANIZADO NR. 24, DESENVOLVIMENTO 32 CM</t>
  </si>
  <si>
    <t>7.6</t>
  </si>
  <si>
    <t>FNDE 167</t>
  </si>
  <si>
    <t>PINGADEIRA EM CHAPA DE AÇO GALVANIZADO</t>
  </si>
  <si>
    <t>SISTEMAS DE COBERTURA</t>
  </si>
  <si>
    <t>IMPERMEABILIZAÇÃO</t>
  </si>
  <si>
    <t>8.1</t>
  </si>
  <si>
    <t>FNDE 172</t>
  </si>
  <si>
    <t>IMPERMEABILIZAÇÃO DE VIGA BALDRAME COM EMULSÃO ASFÁLTICA, 2 DEMÃOS</t>
  </si>
  <si>
    <t>8.2</t>
  </si>
  <si>
    <t>FNDE 174</t>
  </si>
  <si>
    <t>IMPERMEABILIZAÇÃO DE PISO COM EMULSÃO ASFÁLTICA, 2 DEMÃOS</t>
  </si>
  <si>
    <t>REVESTIMENTOS INTERNO E EXTERNO</t>
  </si>
  <si>
    <t>9.1</t>
  </si>
  <si>
    <t>87878</t>
  </si>
  <si>
    <t>CHAPISCO APLICADO EM ALVENARIAS E ESTRUTURAS DE CONCRETO INTERNAS, COM COLHER DE PEDREIRO.  ARGAMASSA TRAÇO 1:3 COM PREPARO MANUAL. AF_10/2022</t>
  </si>
  <si>
    <t>9.2</t>
  </si>
  <si>
    <t>87535</t>
  </si>
  <si>
    <t>EMBOÇO, EM ARGAMASSA TRAÇO 1:2:8, PREPARO MECÂNICO, APLICADO MANUALMENTE EM PAREDES INTERNAS DE AMBIENTES COM ÁREA MAIOR QUE 10M², E = 17,5MM, COM TALISCAS. AF_03/2024</t>
  </si>
  <si>
    <t>9.3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</si>
  <si>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</si>
  <si>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</si>
  <si>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9.4</t>
  </si>
  <si>
    <t>87543</t>
  </si>
  <si>
    <t>MASSA ÚNICA, EM ARGAMASSA INDUSTRIALIZADA, PREPARO MECÂNICO, APLICADA COM EQUIPAMENTO DE MISTURA E PROJEÇÃO DE ARGAMASSA EM PAREDES INTERNAS, E = 5MM, SEM TALISCAS. AF_03/2024</t>
  </si>
  <si>
    <t>9.5</t>
  </si>
  <si>
    <t>87273</t>
  </si>
  <si>
    <t>REVESTIMENTO CERÂMICO PARA PAREDES INTERNAS COM PLACAS TIPO ESMALTADA EXTRA  DE DIMENSÕES 33X45 CM APLICADAS NA ALTURA INTEIRA DAS PAREDES. AF_02/2023_PE</t>
  </si>
  <si>
    <t>9.6</t>
  </si>
  <si>
    <t>FNDE 293</t>
  </si>
  <si>
    <t>REVESTIMENTO CERÂMICO PARA PAREDES INTERNAS COM PLACAS TIPO ESMALTADA EXTRA DE DIMENSÕES 10X10 CM COR AMARELA APLICADAS NA ALTURA INTEIRA DAS PAREDES</t>
  </si>
  <si>
    <t>9.7</t>
  </si>
  <si>
    <t>FNDE 294</t>
  </si>
  <si>
    <t>REVESTIMENTO CERÂMICO PARA PAREDES INTERNAS COM PLACAS TIPO ESMALTADA EXTRA DE DIMENSÕES 10X10 CM COR AZUL APLICADAS NA ALTURA INTEIRA DAS PAREDES</t>
  </si>
  <si>
    <t>9.8</t>
  </si>
  <si>
    <t>FNDE 295</t>
  </si>
  <si>
    <t>REVESTIMENTO CERÂMICO PARA PAREDES INTERNAS COM PLACAS TIPO ESMALTADA EXTRA DE DIMENSÕES 10X10 CM COR BRANCA APLICADAS NA ALTURA INTEIRA DAS PAREDES</t>
  </si>
  <si>
    <t>9.9</t>
  </si>
  <si>
    <t>FNDE 296</t>
  </si>
  <si>
    <t>REVESTIMENTO CERÂMICO PARA PAREDES INTERNAS COM PLACAS TIPO ESMALTADA EXTRA DE DIMENSÕES 10X10 CM COR VERMELHA APLICADAS NA ALTURA INTEIRA DAS PAREDES</t>
  </si>
  <si>
    <t>9.10</t>
  </si>
  <si>
    <t>FNDE 245</t>
  </si>
  <si>
    <t>RODA MEIO EM MADEIRA, ALTURA 7CM, FIXADO COM COLA</t>
  </si>
  <si>
    <t>9.11</t>
  </si>
  <si>
    <t>96114</t>
  </si>
  <si>
    <t>FORRO EM DRYWALL, PARA AMBIENTES COMERCIAIS, INCLUSIVE ESTRUTURA BIRECIONAL DE FIXAÇÃO. AF_08/2023_PS</t>
  </si>
  <si>
    <t>9.12</t>
  </si>
  <si>
    <t>FNDE 18</t>
  </si>
  <si>
    <t>FORRO DE FIBRA MINERAL EM PLACAS DE 625 X 625 MM, E = 15 MM, BORDA RETA, COM PINTURA ANTIMOFO, APOIADO EM PERFIL DE ACO GALVANIZADO COM 24 MM DE BASE - INSTALADO</t>
  </si>
  <si>
    <t>9.13</t>
  </si>
  <si>
    <t>9.14</t>
  </si>
  <si>
    <t>SISTEMAS DE PISOS</t>
  </si>
  <si>
    <t>10.1</t>
  </si>
  <si>
    <t>FNDE 182</t>
  </si>
  <si>
    <t>CONTRAPISO DE CONCRETO NÃO-ESTRUTURAL, ESPESSURA 3 CM E PREPARO MECÂNICO</t>
  </si>
  <si>
    <t>10.2</t>
  </si>
  <si>
    <t>98680</t>
  </si>
  <si>
    <t>PISO CIMENTADO, TRAÇO 1:3 (CIMENTO E AREIA), ACABAMENTO LISO, ESPESSURA 3,0 CM, PREPARO MECÂNICO DA ARGAMASSA. AF_09/2020</t>
  </si>
  <si>
    <t>10.3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</si>
  <si>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</si>
  <si>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</si>
  <si>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10.4</t>
  </si>
  <si>
    <t>87257</t>
  </si>
  <si>
    <t>REVESTIMENTO CERÂMICO PARA PISO COM PLACAS TIPO ESMALTADA EXTRA DE DIMENSÕES 60X60 CM APLICADA EM AMBIENTES DE ÁREA MAIOR QUE 10 M2. AF_02/2023_PE</t>
  </si>
  <si>
    <t>10.5</t>
  </si>
  <si>
    <t>87251</t>
  </si>
  <si>
    <t>REVESTIMENTO CERÂMICO PARA PISO COM PLACAS TIPO ESMALTADA EXTRA DE DIMENSÕES 45X45 CM APLICADA EM AMBIENTES DE ÁREA MAIOR QUE 10 M2. AF_02/2023_PE</t>
  </si>
  <si>
    <t>10.6</t>
  </si>
  <si>
    <t>FNDE 425</t>
  </si>
  <si>
    <t>PISO VINÍLICO SEMI-FLEXÍVEL EM MANTA ESPESSURA 2 MM</t>
  </si>
  <si>
    <t>10.7</t>
  </si>
  <si>
    <t>FNDE 09</t>
  </si>
  <si>
    <t>NATA DE CIMENTO COM COLA PVA, PARA NIVELAMENTO  DE CONTRAPISO PARA ASSENTAMENTO DE PISO VINÍLICO</t>
  </si>
  <si>
    <t>10.8</t>
  </si>
  <si>
    <t>88650</t>
  </si>
  <si>
    <t>RODAPÉ CERÂMICO DE 7CM DE ALTURA COM PLACAS TIPO ESMALTADA EXTRA DE DIMENSÕES 60X60CM. AF_02/2023</t>
  </si>
  <si>
    <t>10.9</t>
  </si>
  <si>
    <t>98688</t>
  </si>
  <si>
    <t>RODAPÉ EM POLIESTIRENO, ALTURA 5 CM. AF_09/2020</t>
  </si>
  <si>
    <t>10.10</t>
  </si>
  <si>
    <t>98689</t>
  </si>
  <si>
    <t>SOLEIRA EM GRANITO, LARGURA 15 CM, ESPESSURA 2,0 CM. AF_09/2020</t>
  </si>
  <si>
    <t>10.11</t>
  </si>
  <si>
    <t>FNDE 426</t>
  </si>
  <si>
    <t>SOLEIRA EM GRANITO, LARGURA 30 CM, ESPESSURA 2,0 CM</t>
  </si>
  <si>
    <t>10.12</t>
  </si>
  <si>
    <t>102494</t>
  </si>
  <si>
    <t>PINTURA DE PISO COM TINTA EPÓXI, APLICAÇÃO MANUAL, 2 DEMÃOS, INCLUSO PRIMER EPÓXI. AF_05/2021</t>
  </si>
  <si>
    <t>10.13</t>
  </si>
  <si>
    <t>98682</t>
  </si>
  <si>
    <t>PISO CIMENTADO, TRAÇO 1:3 (CIMENTO E AREIA), ACABAMENTO RÚSTICO, ESPESSURA 3,0 CM, PREPARO MECÂNICO DA ARGAMASSA. AF_09/2020</t>
  </si>
  <si>
    <t>10.14</t>
  </si>
  <si>
    <t>92396</t>
  </si>
  <si>
    <t>EXECUÇÃO DE PASSEIO EM PISO INTERTRAVADO, COM BLOCO RETANGULAR COR NATURAL DE 20 X 10 CM, ESPESSURA 6 CM. AF_10/2022</t>
  </si>
  <si>
    <t>10.15</t>
  </si>
  <si>
    <t>FNDE 190</t>
  </si>
  <si>
    <t>PISO PODOTÁTIL DE ALERTA, COR VERMELHA, DE CONCRETO, ASSENTADO SOBRE ARGAMASSA</t>
  </si>
  <si>
    <t>10.16</t>
  </si>
  <si>
    <t>FNDE 427</t>
  </si>
  <si>
    <t>PISO PODOTÁTIL DIRECIONAL, , COR VERMELHA, DE CONCRETO, ASSENTADO SOBRE ARGAMASSA</t>
  </si>
  <si>
    <t>10.17</t>
  </si>
  <si>
    <t>FNDE 10</t>
  </si>
  <si>
    <t>COLCHÃO DRENANTE DE AREIA H= 30 CM</t>
  </si>
  <si>
    <t>10.18</t>
  </si>
  <si>
    <t>98504</t>
  </si>
  <si>
    <t>PLANTIO DE GRAMA BATATAIS EM PLACAS. AF_05/2018</t>
  </si>
  <si>
    <t>10.19</t>
  </si>
  <si>
    <t>94263</t>
  </si>
  <si>
    <t>GUIA (MEIO-FIO) CONCRETO, MOLDADA  IN LOCO  EM TRECHO RETO COM EXTRUSORA, 13 CM BASE X 22 CM ALTURA. AF_01/2024</t>
  </si>
  <si>
    <t>11.1</t>
  </si>
  <si>
    <t>88497</t>
  </si>
  <si>
    <t>EMASSAMENTO COM MASSA LÁTEX, APLICAÇÃO EM PAREDE, DUAS DEMÃOS, LIXAMENTO MANUAL. AF_04/2023</t>
  </si>
  <si>
    <t>11.2</t>
  </si>
  <si>
    <t>FNDE 402</t>
  </si>
  <si>
    <t>PINTURA LÁTEX ACRÍLICA, COR BRANCO GELO, APLICAÇÃO MANUAL EM PAREDES, DUAS DEMÃOS</t>
  </si>
  <si>
    <t>11.3</t>
  </si>
  <si>
    <t>102219</t>
  </si>
  <si>
    <t>PINTURA TINTA DE ACABAMENTO (PIGMENTADA) ESMALTE SINTÉTICO ACETINADO EM MADEIRA, 2 DEMÃOS. AF_01/2021</t>
  </si>
  <si>
    <t>11.4</t>
  </si>
  <si>
    <t>FNDE 201</t>
  </si>
  <si>
    <t>PINTURA EM ESMALTE SINTÉTICO EM RODAMEIO DE MADEIRA, 2 DEMÃOS - COR BRANCO</t>
  </si>
  <si>
    <t>11.5</t>
  </si>
  <si>
    <t>FNDE 428</t>
  </si>
  <si>
    <t>PINTURA COM TINTA EPÓXI EM PAREDES,ÁREAS MOLHADAS,  APLICAÇÃO MANUAL, 2 DEMÃOS, INCLUSO PRIMER EPÓXI</t>
  </si>
  <si>
    <t>11.6</t>
  </si>
  <si>
    <t>100742</t>
  </si>
  <si>
    <t>PINTURA COM TINTA ALQUÍDICA DE ACABAMENTO (ESMALTE SINTÉTICO ACETINADO) APLICADA A ROLO OU PINCEL SOBRE SUPERFÍCIES METÁLICAS (EXCETO PERFIL) EXECUTADO EM OBRA (POR DEMÃO). AF_01/2020</t>
  </si>
  <si>
    <t>11.7</t>
  </si>
  <si>
    <t>88494</t>
  </si>
  <si>
    <t>EMASSAMENTO COM MASSA LÁTEX, APLICAÇÃO EM TETO, UMA DEMÃO, LIXAMENTO MANUAL. AF_04/2023</t>
  </si>
  <si>
    <t>11.8</t>
  </si>
  <si>
    <t>88488</t>
  </si>
  <si>
    <t>PINTURA LÁTEX ACRÍLICA PREMIUM, APLICAÇÃO MANUAL EM TETO, DUAS DEMÃOS. AF_04/2023</t>
  </si>
  <si>
    <t>11.9</t>
  </si>
  <si>
    <t>100724</t>
  </si>
  <si>
    <t>PINTURA COM TINTA ALQUÍDICA DE FUNDO E ACABAMENTO (ESMALTE SINTÉTICO GRAFITE) APLICADA A ROLO OU PINCEL SOBRE PERFIL METÁLICO EXECUTADO EM FÁBRICA (POR DEMÃO). AF_01/2020</t>
  </si>
  <si>
    <t>11.10</t>
  </si>
  <si>
    <t>96132</t>
  </si>
  <si>
    <t>APLICAÇÃO MANUAL DE MASSA ACRÍLICA EM PANOS DE FACHADA SEM PRESENÇA DE VÃOS, DE EDIFÍCIOS DE MÚLTIPLOS PAVIMENTOS, DUAS DEMÃOS. AF_03/2024</t>
  </si>
  <si>
    <t>11.11</t>
  </si>
  <si>
    <t>88489</t>
  </si>
  <si>
    <t>PINTURA LÁTEX ACRÍLICA PREMIUM, APLICAÇÃO MANUAL EM PAREDES, DUAS DEMÃOS. AF_04/2023</t>
  </si>
  <si>
    <t>PINTURAS E ACABAMENTOS</t>
  </si>
  <si>
    <t>INSTALAÇÃO HIDRÁULICA</t>
  </si>
  <si>
    <t>12.1</t>
  </si>
  <si>
    <t>89401</t>
  </si>
  <si>
    <t>TUBO, PVC, SOLDÁVEL, DN 20MM, INSTALADO EM RAMAL DE DISTRIBUIÇÃO DE ÁGUA - FORNECIMENTO E INSTALAÇÃO. AF_06/2022</t>
  </si>
  <si>
    <t>12.2</t>
  </si>
  <si>
    <t>89356</t>
  </si>
  <si>
    <t>TUBO, PVC, SOLDÁVEL, DN 25MM, INSTALADO EM RAMAL OU SUB-RAMAL DE ÁGUA - FORNECIMENTO E INSTALAÇÃO. AF_06/2022</t>
  </si>
  <si>
    <t>12.3</t>
  </si>
  <si>
    <t>103979</t>
  </si>
  <si>
    <t>TUBO, PVC, SOLDÁVEL, DN 50MM, INSTALADO EM RAMAL DE DISTRIBUIÇÃO DE ÁGUA - FORNECIMENTO E INSTALAÇÃO. AF_06/2022</t>
  </si>
  <si>
    <t>12.4</t>
  </si>
  <si>
    <t>89450</t>
  </si>
  <si>
    <t>TUBO, PVC, SOLDÁVEL, DN 60MM, INSTALADO EM PRUMADA DE ÁGUA - FORNECIMENTO E INSTALAÇÃO. AF_06/2022</t>
  </si>
  <si>
    <t>12.5</t>
  </si>
  <si>
    <t>89451</t>
  </si>
  <si>
    <t>TUBO, PVC, SOLDÁVEL, DN 75MM, INSTALADO EM PRUMADA DE ÁGUA - FORNECIMENTO E INSTALAÇÃO. AF_06/2022</t>
  </si>
  <si>
    <t>12.6</t>
  </si>
  <si>
    <t>89452</t>
  </si>
  <si>
    <t>TUBO, PVC, SOLDÁVEL, DN 85MM, INSTALADO EM PRUMADA DE ÁGUA - FORNECIMENTO E INSTALAÇÃO. AF_06/2022</t>
  </si>
  <si>
    <t>12.7</t>
  </si>
  <si>
    <t>ADAPTADOR COM FLANGES LIVRES, CPVC, ROSCÁVEL, DN 22 MM, INSTALADO EM RESERVAÇÃO DE ÁGUA DE EDIFICAÇÃO QUE POSSUA RESERVATÓRIO DE FIBRA/FIBROCIMENTO - FORNECIMENTO E INSTALAÇÃO. AF_06/2016</t>
  </si>
  <si>
    <t>12.8</t>
  </si>
  <si>
    <t>94713</t>
  </si>
  <si>
    <t>ADAPTADOR COM FLANGES LIVRES, PVC, SOLDÁVEL, DN 75 MM X 2 1/2 , INSTALADO EM RESERVAÇÃO DE ÁGUA DE EDIFICAÇÃO QUE POSSUA RESERVATÓRIO DE FIBRA/FIBROCIMENTO   FORNECIMENTO E INSTALAÇÃO. AF_06/2016</t>
  </si>
  <si>
    <t>12.9</t>
  </si>
  <si>
    <t>94714</t>
  </si>
  <si>
    <t>ADAPTADOR COM FLANGES LIVRES, PVC, SOLDÁVEL, DN 85 MM X 3 , INSTALADO EM RESERVAÇÃO DE ÁGUA DE EDIFICAÇÃO QUE POSSUA RESERVATÓRIO DE FIBRA/FIBROCIMENTO   FORNECIMENTO E INSTALAÇÃO. AF_06/2016</t>
  </si>
  <si>
    <t>12.10</t>
  </si>
  <si>
    <t>89376</t>
  </si>
  <si>
    <t>ADAPTADOR CURTO COM BOLSA E ROSCA PARA REGISTRO, PVC, SOLDÁVEL, DN 20MM X 1/2 , INSTALADO EM RAMAL OU SUB-RAMAL DE ÁGUA - FORNECIMENTO E INSTALAÇÃO. AF_06/2022</t>
  </si>
  <si>
    <t>12.11</t>
  </si>
  <si>
    <t>89383</t>
  </si>
  <si>
    <t>ADAPTADOR CURTO COM BOLSA E ROSCA PARA REGISTRO, PVC, SOLDÁVEL, DN 25MM X 3/4 , INSTALADO EM RAMAL OU SUB-RAMAL DE ÁGUA - FORNECIMENTO E INSTALAÇÃO. AF_06/2022</t>
  </si>
  <si>
    <t>12.12</t>
  </si>
  <si>
    <t>104002</t>
  </si>
  <si>
    <t>ADAPTADOR CURTO COM BOLSA E ROSCA PARA REGISTRO, PVC, SOLDÁVEL, DN 50MM X 1.1/4", INSTALADO EM RAMAL DE DISTRIBUIÇÃO DE ÁGUA - FORNECIMENTO E INSTALAÇÃO. AF_06/2022</t>
  </si>
  <si>
    <t>12.13</t>
  </si>
  <si>
    <t>89613</t>
  </si>
  <si>
    <t>ADAPTADOR CURTO COM BOLSA E ROSCA PARA REGISTRO, PVC, SOLDÁVEL, DN 75MM X 2.1/2", INSTALADO EM PRUMADA DE ÁGUA - FORNECIMENTO E INSTALAÇÃO. AF_12/2014</t>
  </si>
  <si>
    <t>12.14</t>
  </si>
  <si>
    <t>89616</t>
  </si>
  <si>
    <t>ADAPTADOR CURTO COM BOLSA E ROSCA PARA REGISTRO, PVC, SOLDÁVEL, DN 85MM X 3 , INSTALADO EM PRUMADA DE ÁGUA - FORNECIMENTO E INSTALAÇÃO. AF_06/2022</t>
  </si>
  <si>
    <t>12.15</t>
  </si>
  <si>
    <t>89605</t>
  </si>
  <si>
    <t>LUVA DE REDUÇÃO, PVC, SOLDÁVEL, DN 60MM X 50MM, INSTALADO EM PRUMADA DE ÁGUA - FORNECIMENTO E INSTALAÇÃO. AF_06/2022</t>
  </si>
  <si>
    <t>12.16</t>
  </si>
  <si>
    <t>FNDE 205</t>
  </si>
  <si>
    <t>BUCHA DE REDUÇÃO, CURTA, PVC, SOLDÁVEL, DN 75 X 60 MM, INSTALADO EM PRUMADA DE ÁGUA - FORNECIMENTO E INSTALAÇÃO</t>
  </si>
  <si>
    <t>12.17</t>
  </si>
  <si>
    <t>FNDE 229</t>
  </si>
  <si>
    <t>BUCHA DE REDUÇÃO, CURTA, PVC, SOLDÁVEL, DN 85 X 75 MM, INSTALADO EM PRUMADA DE ÁGUA - FORNECIMENTO E INSTALAÇÃO</t>
  </si>
  <si>
    <t>12.18</t>
  </si>
  <si>
    <t>103998</t>
  </si>
  <si>
    <t>LUVA DE REDUÇÃO, PVC, SOLDÁVEL, DN 50MM X 25MM, INSTALADO EM RAMAL DE DISTRIBUIÇÃO DE ÁGUA   FORNECIMENTO E INSTALAÇÃO. AF_06/2022</t>
  </si>
  <si>
    <t>12.19</t>
  </si>
  <si>
    <t>103969</t>
  </si>
  <si>
    <t>BUCHA DE REDUÇÃO, LONGA, PVC, SOLDÁVEL, DN 60 X 32 MM, INSTALADO EM PRUMADA DE ÁGUA - FORNECIMENTO E INSTALAÇÃO. AF_06/2022</t>
  </si>
  <si>
    <t>12.20</t>
  </si>
  <si>
    <t>103972</t>
  </si>
  <si>
    <t>BUCHA DE REDUÇÃO, LONGA, PVC, SOLDÁVEL, DN 75 X 50 MM, INSTALADO EM PRUMADA DE ÁGUA - FORNECIMENTO E INSTALAÇÃO. AF_06/2022</t>
  </si>
  <si>
    <t>12.21</t>
  </si>
  <si>
    <t>89485</t>
  </si>
  <si>
    <t>JOELHO 45 GRAUS, PVC, SOLDÁVEL, DN 25MM, INSTALADO EM PRUMADA DE ÁGUA - FORNECIMENTO E INSTALAÇÃO. AF_06/2022</t>
  </si>
  <si>
    <t>12.22</t>
  </si>
  <si>
    <t>89502</t>
  </si>
  <si>
    <t>JOELHO 45 GRAUS, PVC, SOLDÁVEL, DN 50MM, INSTALADO EM PRUMADA DE ÁGUA - FORNECIMENTO E INSTALAÇÃO. AF_06/2022</t>
  </si>
  <si>
    <t>12.23</t>
  </si>
  <si>
    <t>89515</t>
  </si>
  <si>
    <t>JOELHO 45 GRAUS, PVC, SOLDÁVEL, DN 75MM, INSTALADO EM PRUMADA DE ÁGUA - FORNECIMENTO E INSTALAÇÃO. AF_06/2022</t>
  </si>
  <si>
    <t>12.24</t>
  </si>
  <si>
    <t>89523</t>
  </si>
  <si>
    <t>JOELHO 45 GRAUS, PVC, SOLDÁVEL, DN 85MM, INSTALADO EM PRUMADA DE ÁGUA - FORNECIMENTO E INSTALAÇÃO. AF_06/2022</t>
  </si>
  <si>
    <t>12.25</t>
  </si>
  <si>
    <t>89358</t>
  </si>
  <si>
    <t>JOELHO 90 GRAUS, PVC, SOLDÁVEL, DN 20MM, INSTALADO EM RAMAL OU SUB-RAMAL DE ÁGUA - FORNECIMENTO E INSTALAÇÃO. AF_06/2022</t>
  </si>
  <si>
    <t>12.26</t>
  </si>
  <si>
    <t>12.27</t>
  </si>
  <si>
    <t>89501</t>
  </si>
  <si>
    <t>JOELHO 90 GRAUS, PVC, SOLDÁVEL, DN 50MM, INSTALADO EM PRUMADA DE ÁGUA - FORNECIMENTO E INSTALAÇÃO. AF_06/2022</t>
  </si>
  <si>
    <t>12.28</t>
  </si>
  <si>
    <t>89505</t>
  </si>
  <si>
    <t>JOELHO 90 GRAUS, PVC, SOLDÁVEL, DN 60MM, INSTALADO EM PRUMADA DE ÁGUA - FORNECIMENTO E INSTALAÇÃO. AF_06/2022</t>
  </si>
  <si>
    <t>12.29</t>
  </si>
  <si>
    <t>94682</t>
  </si>
  <si>
    <t>JOELHO 90 GRAUS, PVC, SOLDÁVEL, DN 75 MM INSTALADO EM RESERVAÇÃO DE ÁGUA DE EDIFICAÇÃO QUE POSSUA RESERVATÓRIO DE FIBRA/FIBROCIMENTO   FORNECIMENTO E INSTALAÇÃO. AF_06/2016</t>
  </si>
  <si>
    <t>12.30</t>
  </si>
  <si>
    <t>94684</t>
  </si>
  <si>
    <t>JOELHO 90 GRAUS, PVC, SOLDÁVEL, DN 85 MM INSTALADO EM RESERVAÇÃO DE ÁGUA DE EDIFICAÇÃO QUE POSSUA RESERVATÓRIO DE FIBRA/FIBROCIMENTO   FORNECIMENTO E INSTALAÇÃO. AF_06/2016</t>
  </si>
  <si>
    <t>12.31</t>
  </si>
  <si>
    <t>90373</t>
  </si>
  <si>
    <t>JOELHO 90 GRAUS COM BUCHA DE LATÃO, PVC, SOLDÁVEL, DN 25MM, X 1/2  INSTALADO EM RAMAL OU SUB-RAMAL DE ÁGUA - FORNECIMENTO E INSTALAÇÃO. AF_06/2022</t>
  </si>
  <si>
    <t>12.32</t>
  </si>
  <si>
    <t>12.33</t>
  </si>
  <si>
    <t>89395</t>
  </si>
  <si>
    <t>TE, PVC, SOLDÁVEL, DN 25MM, INSTALADO EM RAMAL OU SUB-RAMAL DE ÁGUA - FORNECIMENTO E INSTALAÇÃO. AF_06/2022</t>
  </si>
  <si>
    <t>12.34</t>
  </si>
  <si>
    <t>89625</t>
  </si>
  <si>
    <t>TE, PVC, SOLDÁVEL, DN 50MM, INSTALADO EM PRUMADA DE ÁGUA - FORNECIMENTO E INSTALAÇÃO. AF_06/2022</t>
  </si>
  <si>
    <t>12.35</t>
  </si>
  <si>
    <t>89629</t>
  </si>
  <si>
    <t>TE, PVC, SOLDÁVEL, DN 75MM, INSTALADO EM PRUMADA DE ÁGUA - FORNECIMENTO E INSTALAÇÃO. AF_06/2022</t>
  </si>
  <si>
    <t>12.36</t>
  </si>
  <si>
    <t>89631</t>
  </si>
  <si>
    <t>TE, PVC, SOLDÁVEL, DN 85MM, INSTALADO EM PRUMADA DE ÁGUA - FORNECIMENTO E INSTALAÇÃO. AF_06/2022</t>
  </si>
  <si>
    <t>12.37</t>
  </si>
  <si>
    <t>89627</t>
  </si>
  <si>
    <t>TÊ DE REDUÇÃO, PVC, SOLDÁVEL, DN 50MM X 25MM, INSTALADO EM PRUMADA DE ÁGUA - FORNECIMENTO E INSTALAÇÃO. AF_06/2022</t>
  </si>
  <si>
    <t>12.38</t>
  </si>
  <si>
    <t>89630</t>
  </si>
  <si>
    <t>TE DE REDUÇÃO, PVC, SOLDÁVEL, DN 75MM X 50MM, INSTALADO EM PRUMADA DE ÁGUA - FORNECIMENTO E INSTALAÇÃO. AF_06/2022</t>
  </si>
  <si>
    <t>12.39</t>
  </si>
  <si>
    <t>12.40</t>
  </si>
  <si>
    <t>FNDE 208</t>
  </si>
  <si>
    <t>TÊ DE REDUÇÃO, PVC, SOLDÁVEL, DN 75MM X 60 MM, INSTALADO EM PRUMADA DE ÁGUA - FORNECIMENTO E INSTALAÇÃO.</t>
  </si>
  <si>
    <t>12.41</t>
  </si>
  <si>
    <t>90374</t>
  </si>
  <si>
    <t>TÊ COM BUCHA DE LATÃO NA BOLSA CENTRAL, PVC, SOLDÁVEL, DN 25MM X 3/4 , INSTALADO EM RAMAL OU SUB-RAMAL DE ÁGUA - FORNECIMENTO E INSTALAÇÃO. AF_06/2022</t>
  </si>
  <si>
    <t>12.42</t>
  </si>
  <si>
    <t>89396</t>
  </si>
  <si>
    <t>TÊ COM BUCHA DE LATÃO NA BOLSA CENTRAL, PVC, SOLDÁVEL, DN 25MM X 1/2 , INSTALADO EM RAMAL OU SUB-RAMAL DE ÁGUA - FORNECIMENTO E INSTALAÇÃO. AF_06/2022</t>
  </si>
  <si>
    <t>12.43</t>
  </si>
  <si>
    <t>94499</t>
  </si>
  <si>
    <t>REGISTRO DE GAVETA BRUTO, LATÃO, ROSCÁVEL, 2 1/2" - FORNECIMENTO E INSTALAÇÃO. AF_08/2021</t>
  </si>
  <si>
    <t>12.44</t>
  </si>
  <si>
    <t>94500</t>
  </si>
  <si>
    <t>REGISTRO DE GAVETA BRUTO, LATÃO, ROSCÁVEL, 3" - FORNECIMENTO E INSTALAÇÃO. AF_08/2021</t>
  </si>
  <si>
    <t>12.45</t>
  </si>
  <si>
    <t>89986</t>
  </si>
  <si>
    <t>REGISTRO DE GAVETA BRUTO, LATÃO, ROSCÁVEL, 1/2", COM ACABAMENTO E CANOPLA CROMADOS - FORNECIMENTO E INSTALAÇÃO. AF_08/2021</t>
  </si>
  <si>
    <t>12.46</t>
  </si>
  <si>
    <t>94794</t>
  </si>
  <si>
    <t>REGISTRO DE GAVETA BRUTO, LATÃO, ROSCÁVEL, 1 1/2", COM ACABAMENTO E CANOPLA CROMADOS - FORNECIMENTO E INSTALAÇÃO. AF_08/2021</t>
  </si>
  <si>
    <t>12.47</t>
  </si>
  <si>
    <t>89987</t>
  </si>
  <si>
    <t>REGISTRO DE GAVETA BRUTO, LATÃO, ROSCÁVEL, 3/4", COM ACABAMENTO E CANOPLA CROMADOS - FORNECIMENTO E INSTALAÇÃO. AF_08/2021</t>
  </si>
  <si>
    <t>12.48</t>
  </si>
  <si>
    <t>89985</t>
  </si>
  <si>
    <t>REGISTRO DE PRESSÃO BRUTO, LATÃO, ROSCÁVEL, 3/4", COM ACABAMENTO E CANOPLA CROMADOS - FORNECIMENTO E INSTALAÇÃO. AF_08/2021</t>
  </si>
  <si>
    <t>12.49</t>
  </si>
  <si>
    <t>FNDE 391</t>
  </si>
  <si>
    <t>RESERVATÓRIO CILINDRICO CAP. 15.000 LITROS</t>
  </si>
  <si>
    <t>DRENAGEM DE ÁGUAS PLUVIAIS</t>
  </si>
  <si>
    <t>13.1</t>
  </si>
  <si>
    <t>89578</t>
  </si>
  <si>
    <t>TUBO PVC, SÉRIE R, ÁGUA PLUVIAL, DN 100 MM, FORNECIDO E INSTALADO EM CONDUTORES VERTICAIS DE ÁGUAS PLUVIAIS. AF_06/2022</t>
  </si>
  <si>
    <t>13.2</t>
  </si>
  <si>
    <t>89580</t>
  </si>
  <si>
    <t>TUBO PVC, SÉRIE R, ÁGUA PLUVIAL, DN 150 MM, FORNECIDO E INSTALADO EM CONDUTORES VERTICAIS DE ÁGUAS PLUVIAIS. AF_06/2022</t>
  </si>
  <si>
    <t>13.3</t>
  </si>
  <si>
    <t>89585</t>
  </si>
  <si>
    <t>JOELHO 45 GRAUS, PVC, SERIE R, ÁGUA PLUVIAL, DN 100 MM, JUNTA ELÁSTICA, FORNECIDO E INSTALADO EM CONDUTORES VERTICAIS DE ÁGUAS PLUVIAIS. AF_06/2022</t>
  </si>
  <si>
    <t>13.4</t>
  </si>
  <si>
    <t>89584</t>
  </si>
  <si>
    <t>JOELHO 90 GRAUS, PVC, SERIE R, ÁGUA PLUVIAL, DN 100 MM, JUNTA ELÁSTICA, FORNECIDO E INSTALADO EM CONDUTORES VERTICAIS DE ÁGUAS PLUVIAIS. AF_06/2022</t>
  </si>
  <si>
    <t>13.5</t>
  </si>
  <si>
    <t>89567</t>
  </si>
  <si>
    <t>JUNÇÃO SIMPLES, PVC, SERIE R, ÁGUA PLUVIAL, DN 100 X 100 MM, JUNTA ELÁSTICA, FORNECIDO E INSTALADO EM RAMAL DE ENCAMINHAMENTO. AF_06/2022</t>
  </si>
  <si>
    <t>13.6</t>
  </si>
  <si>
    <t>89675</t>
  </si>
  <si>
    <t>TÊ DE INSPEÇÃO, PVC, SERIE R, ÁGUA PLUVIAL, DN 100 MM, JUNTA ELÁSTICA, FORNECIDO E INSTALADO EM CONDUTORES VERTICAIS DE ÁGUAS PLUVIAIS. AF_06/2022</t>
  </si>
  <si>
    <t>13.7</t>
  </si>
  <si>
    <t>99253</t>
  </si>
  <si>
    <t>CAIXA ENTERRADA HIDRÁULICA RETANGULAR EM ALVENARIA COM TIJOLOS CERÂMICOS MACIÇOS, DIMENSÕES INTERNAS: 0,6X0,6X0,6 M PARA REDE DE DRENAGEM. AF_12/2020</t>
  </si>
  <si>
    <t>13.8</t>
  </si>
  <si>
    <t>89482</t>
  </si>
  <si>
    <t>CAIXA SIFONADA, PVC, DN 100 X 100 X 50 MM, FORNECIDA E INSTALADA EM RAMAIS DE ENCAMINHAMENTO DE ÁGUA PLUVIAL. AF_06/2022</t>
  </si>
  <si>
    <t>INSTALAÇÃO SANITÁRIA</t>
  </si>
  <si>
    <t>14.1</t>
  </si>
  <si>
    <t>89714</t>
  </si>
  <si>
    <t>TUBO PVC, SERIE NORMAL, ESGOTO PREDIAL, DN 100 MM, FORNECIDO E INSTALADO EM RAMAL DE DESCARGA OU RAMAL DE ESGOTO SANITÁRIO. AF_08/2022</t>
  </si>
  <si>
    <t>14.2</t>
  </si>
  <si>
    <t>89711</t>
  </si>
  <si>
    <t>TUBO PVC, SERIE NORMAL, ESGOTO PREDIAL, DN 40 MM, FORNECIDO E INSTALADO EM RAMAL DE DESCARGA OU RAMAL DE ESGOTO SANITÁRIO. AF_08/2022</t>
  </si>
  <si>
    <t>14.3</t>
  </si>
  <si>
    <t>89712</t>
  </si>
  <si>
    <t>TUBO PVC, SERIE NORMAL, ESGOTO PREDIAL, DN 50 MM, FORNECIDO E INSTALADO EM RAMAL DE DESCARGA OU RAMAL DE ESGOTO SANITÁRIO. AF_08/2022</t>
  </si>
  <si>
    <t>14.4</t>
  </si>
  <si>
    <t>89713</t>
  </si>
  <si>
    <t>TUBO PVC, SERIE NORMAL, ESGOTO PREDIAL, DN 75 MM, FORNECIDO E INSTALADO EM RAMAL DE DESCARGA OU RAMAL DE ESGOTO SANITÁRIO. AF_08/2022</t>
  </si>
  <si>
    <t>14.5</t>
  </si>
  <si>
    <t>89726</t>
  </si>
  <si>
    <t>JOELHO 45 GRAUS, PVC, SERIE NORMAL, ESGOTO PREDIAL, DN 40 MM, JUNTA SOLDÁVEL, FORNECIDO E INSTALADO EM RAMAL DE DESCARGA OU RAMAL DE ESGOTO SANITÁRIO. AF_08/2022</t>
  </si>
  <si>
    <t>14.6</t>
  </si>
  <si>
    <t>89732</t>
  </si>
  <si>
    <t>JOELHO 45 GRAUS, PVC, SERIE NORMAL, ESGOTO PREDIAL, DN 50 MM, JUNTA ELÁSTICA, FORNECIDO E INSTALADO EM RAMAL DE DESCARGA OU RAMAL DE ESGOTO SANITÁRIO. AF_08/2022</t>
  </si>
  <si>
    <t>14.7</t>
  </si>
  <si>
    <t>89739</t>
  </si>
  <si>
    <t>JOELHO 45 GRAUS, PVC, SERIE NORMAL, ESGOTO PREDIAL, DN 75 MM, JUNTA ELÁSTICA, FORNECIDO E INSTALADO EM RAMAL DE DESCARGA OU RAMAL DE ESGOTO SANITÁRIO. AF_08/2022</t>
  </si>
  <si>
    <t>14.8</t>
  </si>
  <si>
    <t>89746</t>
  </si>
  <si>
    <t>JOELHO 45 GRAUS, PVC, SERIE NORMAL, ESGOTO PREDIAL, DN 100 MM, JUNTA ELÁSTICA, FORNECIDO E INSTALADO EM RAMAL DE DESCARGA OU RAMAL DE ESGOTO SANITÁRIO. AF_08/2022</t>
  </si>
  <si>
    <t>14.9</t>
  </si>
  <si>
    <t>89744</t>
  </si>
  <si>
    <t>JOELHO 90 GRAUS, PVC, SERIE NORMAL, ESGOTO PREDIAL, DN 100 MM, JUNTA ELÁSTICA, FORNECIDO E INSTALADO EM RAMAL DE DESCARGA OU RAMAL DE ESGOTO SANITÁRIO. AF_08/2022</t>
  </si>
  <si>
    <t>14.10</t>
  </si>
  <si>
    <t>89737</t>
  </si>
  <si>
    <t>JOELHO 90 GRAUS, PVC, SERIE NORMAL, ESGOTO PREDIAL, DN 75 MM, JUNTA ELÁSTICA, FORNECIDO E INSTALADO EM RAMAL DE DESCARGA OU RAMAL DE ESGOTO SANITÁRIO. AF_08/2022</t>
  </si>
  <si>
    <t>14.11</t>
  </si>
  <si>
    <t>89731</t>
  </si>
  <si>
    <t>JOELHO 90 GRAUS, PVC, SERIE NORMAL, ESGOTO PREDIAL, DN 50 MM, JUNTA ELÁSTICA, FORNECIDO E INSTALADO EM RAMAL DE DESCARGA OU RAMAL DE ESGOTO SANITÁRIO. AF_08/2022</t>
  </si>
  <si>
    <t>14.12</t>
  </si>
  <si>
    <t>89724</t>
  </si>
  <si>
    <t>JOELHO 90 GRAUS, PVC, SERIE NORMAL, ESGOTO PREDIAL, DN 40 MM, JUNTA SOLDÁVEL, FORNECIDO E INSTALADO EM RAMAL DE DESCARGA OU RAMAL DE ESGOTO SANITÁRIO. AF_08/2022</t>
  </si>
  <si>
    <t>14.13</t>
  </si>
  <si>
    <t>FNDE 209</t>
  </si>
  <si>
    <t>JUNÇÃO SIMPLES, PVC, SERIE NORMAL, ESGOTO PREDIAL, DN 100 X 50 MM, JUNTA ELÁSTICA, FORNECIDO E INSTALADO EM PRUMADA DE ESGOTO SANITÁRIO OU VENTILAÇÃO</t>
  </si>
  <si>
    <t>14.14</t>
  </si>
  <si>
    <t>89834</t>
  </si>
  <si>
    <t>JUNÇÃO SIMPLES, PVC, SERIE NORMAL, ESGOTO PREDIAL, DN 100 X 100 MM, JUNTA ELÁSTICA, FORNECIDO E INSTALADO EM PRUMADA DE ESGOTO SANITÁRIO OU VENTILAÇÃO. AF_08/2022</t>
  </si>
  <si>
    <t>14.15</t>
  </si>
  <si>
    <t>FNDE 210</t>
  </si>
  <si>
    <t>JUNÇÃO SIMPLES, PVC, SERIE NORMAL, ESGOTO PREDIAL, DN 75 X 50 MM, JUNTA ELÁSTICA, FORNECIDO E INSTALADO EM RAMAL DE DESCARGA OU RAMAL DE ESGOTO SANITÁRIO</t>
  </si>
  <si>
    <t>14.16</t>
  </si>
  <si>
    <t>89827</t>
  </si>
  <si>
    <t>JUNÇÃO SIMPLES, PVC, SERIE NORMAL, ESGOTO PREDIAL, DN 50 X 50 MM, JUNTA ELÁSTICA, FORNECIDO E INSTALADO EM PRUMADA DE ESGOTO SANITÁRIO OU VENTILAÇÃO. AF_08/2022</t>
  </si>
  <si>
    <t>14.17</t>
  </si>
  <si>
    <t>89557</t>
  </si>
  <si>
    <t>REDUÇÃO EXCÊNTRICA, PVC, SERIE R, ÁGUA PLUVIAL, DN 100 X 75 MM, JUNTA ELÁSTICA, FORNECIDO E INSTALADO EM RAMAL DE ENCAMINHAMENTO. AF_06/2022</t>
  </si>
  <si>
    <t>14.18</t>
  </si>
  <si>
    <t>14.19</t>
  </si>
  <si>
    <t>89708</t>
  </si>
  <si>
    <t>CAIXA SIFONADA, PVC, DN 150 X 185 X 75 MM, JUNTA ELÁSTICA, FORNECIDA E INSTALADA EM RAMAL DE DESCARGA OU EM RAMAL DE ESGOTO SANITÁRIO. AF_08/2022</t>
  </si>
  <si>
    <t>14.20</t>
  </si>
  <si>
    <t>89696</t>
  </si>
  <si>
    <t>TÊ, PVC, SERIE R, ÁGUA PLUVIAL, DN 100 X 75 MM, JUNTA ELÁSTICA, FORNECIDO E INSTALADO EM CONDUTORES VERTICAIS DE ÁGUAS PLUVIAIS. AF_06/2022</t>
  </si>
  <si>
    <t>14.21</t>
  </si>
  <si>
    <t>FNDE 214</t>
  </si>
  <si>
    <t>TÊ, PVC, SERIE R, ÁGUA PLUVIAL, DN 100 X 50 MM, JUNTA ELÁSTICA, FORNECIDO E INSTALADO EM CONDUTORES VERTICAIS DE ÁGUAS PLUVIAIS</t>
  </si>
  <si>
    <t>14.22</t>
  </si>
  <si>
    <t>89784</t>
  </si>
  <si>
    <t>TE, PVC, SERIE NORMAL, ESGOTO PREDIAL, DN 50 X 50 MM, JUNTA ELÁSTICA, FORNECIDO E INSTALADO EM RAMAL DE DESCARGA OU RAMAL DE ESGOTO SANITÁRIO. AF_08/2022</t>
  </si>
  <si>
    <t>14.23</t>
  </si>
  <si>
    <t>89687</t>
  </si>
  <si>
    <t>TÊ, PVC, SERIE R, ÁGUA PLUVIAL, DN 75 X 75 MM, JUNTA ELÁSTICA, FORNECIDO E INSTALADO EM CONDUTORES VERTICAIS DE ÁGUAS PLUVIAIS. AF_06/2022</t>
  </si>
  <si>
    <t>14.24</t>
  </si>
  <si>
    <t>89623</t>
  </si>
  <si>
    <t>TE, PVC, SOLDÁVEL, DN 40MM, INSTALADO EM PRUMADA DE ÁGUA - FORNECIMENTO E INSTALAÇÃO. AF_06/2022</t>
  </si>
  <si>
    <t>14.25</t>
  </si>
  <si>
    <t>89710</t>
  </si>
  <si>
    <t>RALO SECO, PVC, DN 100 X 40 MM, JUNTA SOLDÁVEL, FORNECIDO E INSTALADO EM RAMAL DE DESCARGA OU EM RAMAL DE ESGOTO SANITÁRIO. AF_08/2022</t>
  </si>
  <si>
    <t>14.26</t>
  </si>
  <si>
    <t>RALO LINEAR,  COM GRELHA INOX, JUNTA SOLDÁVEL, FORNECIDO E INSTALADO EM RAMAL DE DESCARGA OU EM RAMAL DE ESGOTO SANITÁRIO</t>
  </si>
  <si>
    <t>14.27</t>
  </si>
  <si>
    <t>104351</t>
  </si>
  <si>
    <t>TERMINAL DE VENTILAÇÃO, PVC, SÉRIE NORMAL, ESGOTO PREDIAL, DN 75 MM, JUNTA SOLDÁVEL, FORNECIDO E INSTALADO EM PRUMADA DE ESGOTO SANITÁRIO OU VENTILAÇÃO. AF_08/2022</t>
  </si>
  <si>
    <t>14.28</t>
  </si>
  <si>
    <t>104348</t>
  </si>
  <si>
    <t>TERMINAL DE VENTILAÇÃO, PVC, SÉRIE NORMAL, ESGOTO PREDIAL, DN 50 MM, JUNTA SOLDÁVEL, FORNECIDO E INSTALADO EM PRUMADA DE ESGOTO SANITÁRIO OU VENTILAÇÃO. AF_08/2022</t>
  </si>
  <si>
    <t>14.29</t>
  </si>
  <si>
    <t>104341</t>
  </si>
  <si>
    <t>BUCHA DE REDUÇÃO LONGA, PVC, SÉRIE NORMAL, ESGOTO PREDIAL, DN 50 X 40 MM, JUNTA SOLDÁVEL E ELÁSTICA, FORNECIDO E INSTALADO EM RAMAL DE DESCARGA OU RAMAL DE ESGOTO SANITÁRIO. AF_08/2022</t>
  </si>
  <si>
    <t>14.30</t>
  </si>
  <si>
    <t>98087</t>
  </si>
  <si>
    <t>TANQUE SÉPTICO RETANGULAR, EM ALVENARIA COM BLOCOS DE CONCRETO, DIMENSÕES INTERNAS: 1,6 X 4,6 X H=2,4 M, VOLUME ÚTIL: 14720 L (PARA 105 CONTRIBUINTES). AF_12/2020</t>
  </si>
  <si>
    <t>14.31</t>
  </si>
  <si>
    <t>98065</t>
  </si>
  <si>
    <t>SUMIDOURO CIRCULAR, EM CONCRETO PRÉ-MOLDADO, DIÂMETRO INTERNO = 2,88 M, ALTURA INTERNA = 3,0 M, ÁREA DE INFILTRAÇÃO: 31,4 M² (PARA 12 CONTRIBUINTES). AF_12/2020_PA</t>
  </si>
  <si>
    <t>14.32</t>
  </si>
  <si>
    <t>98090</t>
  </si>
  <si>
    <t>FILTRO ANAERÓBIO RETANGULAR, EM ALVENARIA COM BLOCOS DE CONCRETO, DIMENSÕES INTERNAS: 1,4 X 3,0 X H=1,67 M, VOLUME ÚTIL: 5040 L (PARA 32 CONTRIBUINTES). AF_12/2020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</si>
  <si>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</si>
  <si>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</si>
  <si>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</si>
  <si>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AF_10/2016</t>
  </si>
  <si>
    <t>15.2</t>
  </si>
  <si>
    <t>100848</t>
  </si>
  <si>
    <t>VASO SANITÁRIO INFANTIL LOUÇA BRANCA - FORNECIMENTO E INSTALACAO. AF_01/2020</t>
  </si>
  <si>
    <t>15.3</t>
  </si>
  <si>
    <t>100849</t>
  </si>
  <si>
    <t>ASSENTO SANITÁRIO CONVENCIONAL - FORNECIMENTO E INSTALACAO. AF_01/2020</t>
  </si>
  <si>
    <t>15.4</t>
  </si>
  <si>
    <t>100851</t>
  </si>
  <si>
    <t>ASSENTO SANITÁRIO INFANTIL - FORNECIMENTO E INSTALACAO. AF_01/2020</t>
  </si>
  <si>
    <t>15.5</t>
  </si>
  <si>
    <t>FNDE 11</t>
  </si>
  <si>
    <t>BANHEIRA PLÁSTICA RÍGIDA, 77X45X20CM DE EMBUTIR, CONFORME DETALHE DE PROJETO</t>
  </si>
  <si>
    <t>15.6</t>
  </si>
  <si>
    <t>FNDE 219</t>
  </si>
  <si>
    <t>LAVATÓRIO DE CANTO, LOUÇA BRANCA SUSPENSO, 29,5 X 39CM OU EQUIVALENTE, PADRÃO POPULAR - FORNECIMENTO E INSTALAÇÃO</t>
  </si>
  <si>
    <t>15.7</t>
  </si>
  <si>
    <t>86901</t>
  </si>
  <si>
    <t>CUBA DE EMBUTIR OVAL EM LOUÇA BRANCA, 35 X 50CM OU EQUIVALENTE - FORNECIMENTO E INSTALAÇÃO. AF_01/2020</t>
  </si>
  <si>
    <t>15.8</t>
  </si>
  <si>
    <t>86902</t>
  </si>
  <si>
    <t>LAVATÓRIO LOUÇA BRANCA COM COLUNA, *44 X 35,5* CM, PADRÃO POPULAR - FORNECIMENTO E INSTALAÇÃO. AF_01/2020</t>
  </si>
  <si>
    <t>15.9</t>
  </si>
  <si>
    <t>86872</t>
  </si>
  <si>
    <t>TANQUE DE LOUÇA BRANCA COM COLUNA, 30L OU EQUIVALENTE - FORNECIMENTO E INSTALAÇÃO. AF_01/2020</t>
  </si>
  <si>
    <t>15.10</t>
  </si>
  <si>
    <t>86900</t>
  </si>
  <si>
    <t>CUBA DE EMBUTIR RETANGULAR DE AÇO INOXIDÁVEL, 46 X 30 X 12 CM - FORNECIMENTO E INSTALAÇÃO. AF_01/2020</t>
  </si>
  <si>
    <t>15.11</t>
  </si>
  <si>
    <t>FNDE 217</t>
  </si>
  <si>
    <t>CUBA DE EMBUTIR RETANGULAR DE AÇO INOXIDÁVEL, 50 X 40 X 20 CM - FORNECIMENTO E INSTALAÇÃO</t>
  </si>
  <si>
    <t>15.12</t>
  </si>
  <si>
    <t>100852</t>
  </si>
  <si>
    <t>CUBA DE EMBUTIR RETANGULAR DE AÇO INOXIDÁVEL, 56 X 33 X 12 CM - FORNECIMENTO E INSTALAÇÃO. AF_01/2020</t>
  </si>
  <si>
    <t>15.13</t>
  </si>
  <si>
    <t>86877</t>
  </si>
  <si>
    <t>VÁLVULA EM METAL CROMADO 1.1/2" X 1.1/2" PARA TANQUE OU LAVATÓRIO, COM OU SEM LADRÃO - FORNECIMENTO E INSTALAÇÃO. AF_01/2020</t>
  </si>
  <si>
    <t>15.14</t>
  </si>
  <si>
    <t>86883</t>
  </si>
  <si>
    <t>SIFÃO DO TIPO FLEXÍVEL EM PVC 1  X 1.1/2  - FORNECIMENTO E INSTALAÇÃO. AF_01/2020</t>
  </si>
  <si>
    <t>15.15</t>
  </si>
  <si>
    <t>86909</t>
  </si>
  <si>
    <t>TORNEIRA CROMADA TUBO MÓVEL, DE MESA, 1/2" OU 3/4", PARA PIA DE COZINHA, PADRÃO ALTO - FORNECIMENTO E INSTALAÇÃO. AF_01/2020</t>
  </si>
  <si>
    <t>15.16</t>
  </si>
  <si>
    <t>FNDE 224</t>
  </si>
  <si>
    <t>TORNEIRA CROMADA DE MESA, 1/2? OU 3/4?, PARA LAVATÓRIO, COM TEMPORIZADOR - FORNECIMENTO E INSTALAÇÃO.</t>
  </si>
  <si>
    <t>15.17</t>
  </si>
  <si>
    <t>FNDE 14</t>
  </si>
  <si>
    <t>TORNEIRA ELETRICA DE PAREDE, BICA ALTA, PARA COZINHA, 5500 W (110/220 V)</t>
  </si>
  <si>
    <t>15.18</t>
  </si>
  <si>
    <t>86913</t>
  </si>
  <si>
    <t>TORNEIRA CROMADA 1/2" OU 3/4" PARA TANQUE, PADRÃO POPULAR - FORNECIMENTO E INSTALAÇÃO. AF_01/2020</t>
  </si>
  <si>
    <t>15.19</t>
  </si>
  <si>
    <t>FNDE 225</t>
  </si>
  <si>
    <t>TORNEIRA CROMADA DE MESA PARA LAVATORIO, TIPO MONOCOMANDO - ACIONAMENTO TIPO ALAVANCA</t>
  </si>
  <si>
    <t>15.20</t>
  </si>
  <si>
    <t>FNDE 13</t>
  </si>
  <si>
    <t>TORNEIRA ELÉTRICA COM MANGUEIRA PLÁSTICA FORTTI MAXI, LORENZETTIOU EQUIVALENTE</t>
  </si>
  <si>
    <t>15.21</t>
  </si>
  <si>
    <t>86887</t>
  </si>
  <si>
    <t>ENGATE FLEXÍVEL EM INOX, 1/2  X 40CM - FORNECIMENTO E INSTALAÇÃO. AF_01/2020</t>
  </si>
  <si>
    <t>15.22</t>
  </si>
  <si>
    <t>100860</t>
  </si>
  <si>
    <t>CHUVEIRO ELÉTRICO COMUM CORPO PLÁSTICO, TIPO DUCHA - FORNECIMENTO E INSTALAÇÃO. AF_01/2020</t>
  </si>
  <si>
    <t>15.23</t>
  </si>
  <si>
    <t>FNDE 226</t>
  </si>
  <si>
    <t>BARRA DE APOIO RETA, EM ACO INOX POLIDO, COMPRIMENTO 40CM, FIXADA NA PAREDE - FORNECIMENTO E INSTALAÇÃO</t>
  </si>
  <si>
    <t>15.24</t>
  </si>
  <si>
    <t>100867</t>
  </si>
  <si>
    <t>BARRA DE APOIO RETA, EM ACO INOX POLIDO, COMPRIMENTO 70 CM,  FIXADA NA PAREDE - FORNECIMENTO E INSTALAÇÃO. AF_01/2020</t>
  </si>
  <si>
    <t>15.25</t>
  </si>
  <si>
    <t>100868</t>
  </si>
  <si>
    <t>BARRA DE APOIO RETA, EM ACO INOX POLIDO, COMPRIMENTO 80 CM,  FIXADA NA PAREDE - FORNECIMENTO E INSTALAÇÃO. AF_01/2020</t>
  </si>
  <si>
    <t>15.26</t>
  </si>
  <si>
    <t>100875</t>
  </si>
  <si>
    <t>BANCO ARTICULADO, EM ACO INOX, PARA PCD, FIXADO NA PAREDE - FORNECIMENTO E INSTALAÇÃO. AF_01/2020</t>
  </si>
  <si>
    <t>15.27</t>
  </si>
  <si>
    <t>FNDE 215</t>
  </si>
  <si>
    <t>VÁLVULA DE DESCARGA METÁLICA, DUPLO ACIONAMENTO ECO, BASE 1 1/2", ACABAMENTO METALICO CROMADO - FORNECIMENTO E INSTALAÇÃO</t>
  </si>
  <si>
    <t>15.28</t>
  </si>
  <si>
    <t>FNDE 15</t>
  </si>
  <si>
    <t>TOALHEIRO PLASTICO TIPO DISPENSER PARA PAPEL TOALHA INTERFOLHADO</t>
  </si>
  <si>
    <t>15.29</t>
  </si>
  <si>
    <t>FNDE 16</t>
  </si>
  <si>
    <t>PAPELEIRA PLASTICA TIPO DISPENSER PARA PAPEL HIGIENICO ROLAO</t>
  </si>
  <si>
    <t>15.30</t>
  </si>
  <si>
    <t>95547</t>
  </si>
  <si>
    <t>SABONETEIRA PLASTICA TIPO DISPENSER PARA SABONETE LIQUIDO COM RESERVATORIO 800 A 1500 ML, INCLUSO FIXAÇÃO. AF_01/2020</t>
  </si>
  <si>
    <t>15.31</t>
  </si>
  <si>
    <t>FNDE 12</t>
  </si>
  <si>
    <t>ESPELHO CRISTAL, ESPESSURA 4MM, COM PARAFUSOS DE FIXAÇÃO, SEM MOLDURA</t>
  </si>
  <si>
    <t>15.32</t>
  </si>
  <si>
    <t>FNDE 17</t>
  </si>
  <si>
    <t>DUCHA / CHUVEIRO METALICO, DE PAREDE, ARTICULAVEL, COM DESVIADOR E DUCHA MANUAL</t>
  </si>
  <si>
    <t>15.33</t>
  </si>
  <si>
    <t>FNDE 34</t>
  </si>
  <si>
    <t>CABIDE/GANCHO DE BANHEIRO SIMPLES EM METAL CROMADO</t>
  </si>
  <si>
    <t>15.34</t>
  </si>
  <si>
    <t>FNDE 449</t>
  </si>
  <si>
    <t>BARRA METÁLICA COM PINTURA CINZA PARA PROTEÇÃO DOS ESPELHOS E CHUVEIRO INFANTIL</t>
  </si>
  <si>
    <t>16.1</t>
  </si>
  <si>
    <t>FNDE 29</t>
  </si>
  <si>
    <t>REGULADOR DE ALTA PRESSÃO GLP</t>
  </si>
  <si>
    <t>16.2</t>
  </si>
  <si>
    <t>103029</t>
  </si>
  <si>
    <t>REGISTRO OU REGULADOR DE GÁS DE COZINHA - FORNECIMENTO E INSTALAÇÃO. AF_08/2021</t>
  </si>
  <si>
    <t>16.3</t>
  </si>
  <si>
    <t>92688</t>
  </si>
  <si>
    <t>TUBO DE AÇO GALVANIZADO COM COSTURA, CLASSE MÉDIA, CONEXÃO ROSQUEADA, DN 20 (3/4"), INSTALADO EM RAMAIS E SUB-RAMAIS DE GÁS - FORNECIMENTO E INSTALAÇÃO. AF_10/2020</t>
  </si>
  <si>
    <t>16.4</t>
  </si>
  <si>
    <t>FNDE 301</t>
  </si>
  <si>
    <t>CAP OU TAMPAO DE FERRO GALVANIZADO, COM ROSCA BSP, DE 3/4"</t>
  </si>
  <si>
    <t>16.5</t>
  </si>
  <si>
    <t>FNDE 260</t>
  </si>
  <si>
    <t>MANGUEIRA PARA GAS - GLP</t>
  </si>
  <si>
    <t>16.6</t>
  </si>
  <si>
    <t>95248</t>
  </si>
  <si>
    <t>VÁLVULA DE ESFERA BRUTA, BRONZE, ROSCÁVEL, 1/2" - FORNECIMENTO E INSTALAÇÃO. AF_08/2021</t>
  </si>
  <si>
    <t>16.7</t>
  </si>
  <si>
    <t>95249</t>
  </si>
  <si>
    <t>VÁLVULA DE ESFERA BRUTA, BRONZE, ROSCÁVEL, 3/4'' - FORNECIMENTO E INSTALAÇÃO. AF_08/2021</t>
  </si>
  <si>
    <t>16.8</t>
  </si>
  <si>
    <t>92705</t>
  </si>
  <si>
    <t>TÊ, EM FERRO GALVANIZADO, CONEXÃO ROSQUEADA, DN 20 (3/4"), INSTALADO EM RAMAIS E SUB-RAMAIS DE GÁS - FORNECIMENTO E INSTALAÇÃO. AF_10/2020</t>
  </si>
  <si>
    <t>16.9</t>
  </si>
  <si>
    <t>92695</t>
  </si>
  <si>
    <t>LUVA, EM FERRO GALVANIZADO, CONEXÃO ROSQUEADA, DN 20 (3/4"), INSTALADO EM RAMAIS E SUB-RAMAIS DE GÁS - FORNECIMENTO E INSTALAÇÃO. AF_10/2020</t>
  </si>
  <si>
    <t>16.10</t>
  </si>
  <si>
    <t>97548</t>
  </si>
  <si>
    <t>CURVA 45 GRAUS, EM AÇO, CONEXÃO SOLDADA, DN 20 (3/4"), INSTALADO EM RAMAIS E SUB-RAMAIS DE GÁS - FORNECIMENTO E INSTALAÇÃO. AF_10/2020</t>
  </si>
  <si>
    <t>16.11</t>
  </si>
  <si>
    <t>97549</t>
  </si>
  <si>
    <t>CURVA 90 GRAUS, EM AÇO, CONEXÃO SOLDADA, DN 20 (3/4"), INSTALADO EM RAMAIS E SUB-RAMAIS DE GÁS - FORNECIMENTO E INSTALAÇÃO. AF_10/2020</t>
  </si>
  <si>
    <t>16.12</t>
  </si>
  <si>
    <t>97547</t>
  </si>
  <si>
    <t>CURVA 90 GRAUS, EM AÇO, CONEXÃO SOLDADA, DN 15 (1/2"), INSTALADO EM RAMAIS E SUB-RAMAIS DE GÁS - FORNECIMENTO E INSTALAÇÃO. AF_10/2020</t>
  </si>
  <si>
    <t>16.13</t>
  </si>
  <si>
    <t>FNDE 302</t>
  </si>
  <si>
    <t>REQUADRO EM ALUMÍNIO TIPO VENEZIANA COM GUARNIÇÃO, FIXAÇÃO COM PARAFUSOS - FORNECIMENTO E INSTALAÇÃO.</t>
  </si>
  <si>
    <t>INSTALAÇÃO DE GÁS COMBUSTÍVEL</t>
  </si>
  <si>
    <t>SISTEMA DE PROTEÇÃO CONTRA INCÊNDIO</t>
  </si>
  <si>
    <t>17.1</t>
  </si>
  <si>
    <t>101909</t>
  </si>
  <si>
    <t>EXTINTOR DE INCÊNDIO PORTÁTIL COM CARGA DE PQS DE 6 KG, CLASSE BC - FORNECIMENTO E INSTALAÇÃO. AF_10/2020_PE</t>
  </si>
  <si>
    <t>17.2</t>
  </si>
  <si>
    <t>101907</t>
  </si>
  <si>
    <t>EXTINTOR DE INCÊNDIO PORTÁTIL COM CARGA DE CO2 DE 6 KG, CLASSE BC - FORNECIMENTO E INSTALAÇÃO. AF_10/2020_PE</t>
  </si>
  <si>
    <t>17.3</t>
  </si>
  <si>
    <t>101912</t>
  </si>
  <si>
    <t>ABRIGO PARA HIDRANTE, 75X45X17CM, COM REGISTRO GLOBO ANGULAR 45 GRAUS 2 1/2", ADAPTADOR STORZ 2 1/2", MANGUEIRA DE INCÊNDIO 15M 2 1/2" E ESGUICHO EM LATÃO 2 1/2" - FORNECIMENTO E INSTALAÇÃO. AF_10/2020</t>
  </si>
  <si>
    <t>17.4</t>
  </si>
  <si>
    <t>101916</t>
  </si>
  <si>
    <t>HIDRANTE SUBTERRÂNEO PREDIAL (COM CURVA LONGA E CAIXA), DN 75 MM - FORNECIMENTO E INSTALAÇÃO. AF_10/2020</t>
  </si>
  <si>
    <t>17.5</t>
  </si>
  <si>
    <t>17.6</t>
  </si>
  <si>
    <t>99624</t>
  </si>
  <si>
    <t>VÁLVULA DE RETENÇÃO HORIZONTAL, DE BRONZE, ROSCÁVEL, 2 1/2" - FORNECIMENTO E INSTALAÇÃO. AF_08/2021</t>
  </si>
  <si>
    <t>17.7</t>
  </si>
  <si>
    <t>101917</t>
  </si>
  <si>
    <t>MANÔMETRO 0 A 200 PSI (0 A 14 KGF/CM2), D = 50MM - FORNECIMENTO E INSTALAÇÃO. AF_10/2020</t>
  </si>
  <si>
    <t>17.8</t>
  </si>
  <si>
    <t>FNDE 332</t>
  </si>
  <si>
    <t>MOTOBOMBA CENTRIFUGA</t>
  </si>
  <si>
    <t>17.9</t>
  </si>
  <si>
    <t>FNDE 112</t>
  </si>
  <si>
    <t>PRESSOSTATO</t>
  </si>
  <si>
    <t>17.10</t>
  </si>
  <si>
    <t>FNDE 114</t>
  </si>
  <si>
    <t>VÁLVULA DE ALÍVIO</t>
  </si>
  <si>
    <t>17.11</t>
  </si>
  <si>
    <t>102111</t>
  </si>
  <si>
    <t>BOMBA CENTRÍFUGA, MONOFÁSICA, 0,5 CV OU 0,49 HP, HM 6 A 20 M, Q 1,2 A 8,3 M3/H - FORNECIMENTO E INSTALAÇÃO. AF_12/2020</t>
  </si>
  <si>
    <t>17.12</t>
  </si>
  <si>
    <t>FNDE 67</t>
  </si>
  <si>
    <t>CENTRAL ALARME ENDEREÇAVEL</t>
  </si>
  <si>
    <t>17.13</t>
  </si>
  <si>
    <t>94473</t>
  </si>
  <si>
    <t>COTOVELO 90 GRAUS, EM FERRO GALVANIZADO, CONEXÃO ROSQUEADA, DN 65 (2 1/2"), INSTALADO EM RESERVAÇÃO DE ÁGUA DE EDIFICAÇÃO QUE POSSUA RESERVATÓRIO DE FIBRA/FIBROCIMENTO - FORNECIMENTO E INSTALAÇÃO. AF_06/2016</t>
  </si>
  <si>
    <t>17.14</t>
  </si>
  <si>
    <t>92367</t>
  </si>
  <si>
    <t>TUBO DE AÇO GALVANIZADO COM COSTURA, CLASSE MÉDIA, DN 65 (2 1/2"), CONEXÃO ROSQUEADA, INSTALADO EM REDE DE ALIMENTAÇÃO PARA HIDRANTE - FORNECIMENTO E INSTALAÇÃO. AF_10/2020</t>
  </si>
  <si>
    <t>17.15</t>
  </si>
  <si>
    <t>94474</t>
  </si>
  <si>
    <t>COTOVELO 45 GRAUS, EM FERRO GALVANIZADO, CONEXÃO ROSQUEADA, DN 65 (2 1/2"), INSTALADO EM RESERVAÇÃO DE ÁGUA DE EDIFICAÇÃO QUE POSSUA RESERVATÓRIO DE FIBRA/FIBROCIMENTO - FORNECIMENTO E INSTALAÇÃO. AF_06/2016</t>
  </si>
  <si>
    <t>17.16</t>
  </si>
  <si>
    <t>92665</t>
  </si>
  <si>
    <t>NIPLE, EM FERRO GALVANIZADO, CONEXÃO ROSQUEADA, DN 65 (2 1/2"), INSTALADO EM REDE DE ALIMENTAÇÃO PARA SPRINKLER - FORNECIMENTO E INSTALAÇÃO. AF_10/2020</t>
  </si>
  <si>
    <t>17.17</t>
  </si>
  <si>
    <t>92642</t>
  </si>
  <si>
    <t>TÊ, EM FERRO GALVANIZADO, CONEXÃO ROSQUEADA, DN 65 (2 1/2"), INSTALADO EM REDE DE ALIMENTAÇÃO PARA HIDRANTE - FORNECIMENTO E INSTALAÇÃO. AF_10/2020</t>
  </si>
  <si>
    <t>17.18</t>
  </si>
  <si>
    <t>97599</t>
  </si>
  <si>
    <t>LUMINÁRIA DE EMERGÊNCIA, COM 30 LÂMPADAS LED DE 2 W, SEM REATOR - FORNECIMENTO E INSTALAÇÃO. AF_02/2020</t>
  </si>
  <si>
    <t>17.19</t>
  </si>
  <si>
    <t>FNDE 303</t>
  </si>
  <si>
    <t>SINALIZAÇÃO COM PLACA INDICATIVA FIXADA NA ESTRUTURA.</t>
  </si>
  <si>
    <t>17.20</t>
  </si>
  <si>
    <t>102520</t>
  </si>
  <si>
    <t>PINTURA DE SINALIZAÇÃO VERTICAL DE SEGURANÇA, FAIXAS AMARELA E PRETA, APLICAÇÃO MANUAL, 2 DEMÃOS. AF_05/2021</t>
  </si>
  <si>
    <t>INSTALAÇÃO ELÉTRICA - 110 V</t>
  </si>
  <si>
    <t>18.1</t>
  </si>
  <si>
    <t>101875</t>
  </si>
  <si>
    <t>QUADRO DE DISTRIBUIÇÃO DE ENERGIA EM CHAPA DE AÇO GALVANIZADO, DE EMBUTIR, COM BARRAMENTO TRIFÁSICO, PARA 12 DISJUNTORES DIN 100A - FORNECIMENTO E INSTALAÇÃO. AF_10/2020</t>
  </si>
  <si>
    <t>18.2</t>
  </si>
  <si>
    <t>101883</t>
  </si>
  <si>
    <t>QUADRO DE DISTRIBUIÇÃO DE ENERGIA EM CHAPA DE AÇO GALVANIZADO, DE EMBUTIR, COM BARRAMENTO TRIFÁSICO, PARA 18 DISJUNTORES DIN 100A - FORNECIMENTO E INSTALAÇÃO. AF_10/2020</t>
  </si>
  <si>
    <t>18.3</t>
  </si>
  <si>
    <t>101879</t>
  </si>
  <si>
    <t>QUADRO DE DISTRIBUIÇÃO DE ENERGIA EM CHAPA DE AÇO GALVANIZADO, DE EMBUTIR, COM BARRAMENTO TRIFÁSICO, PARA 24 DISJUNTORES DIN 100A - FORNECIMENTO E INSTALAÇÃO. AF_10/2020</t>
  </si>
  <si>
    <t>18.4</t>
  </si>
  <si>
    <t>101946</t>
  </si>
  <si>
    <t>QUADRO DE MEDIÇÃO GERAL DE ENERGIA PARA 1 MEDIDOR DE SOBREPOR - FORNECIMENTO E INSTALAÇÃO. AF_10/2020</t>
  </si>
  <si>
    <t>18.5</t>
  </si>
  <si>
    <t>93653</t>
  </si>
  <si>
    <t>DISJUNTOR MONOPOLAR TIPO DIN, CORRENTE NOMINAL DE 10A - FORNECIMENTO E INSTALAÇÃO. AF_10/2020</t>
  </si>
  <si>
    <t>18.6</t>
  </si>
  <si>
    <t>93654</t>
  </si>
  <si>
    <t>DISJUNTOR MONOPOLAR TIPO DIN, CORRENTE NOMINAL DE 16A - FORNECIMENTO E INSTALAÇÃO. AF_10/2020</t>
  </si>
  <si>
    <t>18.7</t>
  </si>
  <si>
    <t>93655</t>
  </si>
  <si>
    <t>DISJUNTOR MONOPOLAR TIPO DIN, CORRENTE NOMINAL DE 20A - FORNECIMENTO E INSTALAÇÃO. AF_10/2020</t>
  </si>
  <si>
    <t>18.8</t>
  </si>
  <si>
    <t>93662</t>
  </si>
  <si>
    <t>DISJUNTOR BIPOLAR TIPO DIN, CORRENTE NOMINAL DE 20A - FORNECIMENTO E INSTALAÇÃO. AF_10/2020</t>
  </si>
  <si>
    <t>18.9</t>
  </si>
  <si>
    <t>93664</t>
  </si>
  <si>
    <t>DISJUNTOR BIPOLAR TIPO DIN, CORRENTE NOMINAL DE 32A - FORNECIMENTO E INSTALAÇÃO. AF_10/2020</t>
  </si>
  <si>
    <t>18.10</t>
  </si>
  <si>
    <t>93665</t>
  </si>
  <si>
    <t>DISJUNTOR BIPOLAR TIPO DIN, CORRENTE NOMINAL DE 40A - FORNECIMENTO E INSTALAÇÃO. AF_10/2020</t>
  </si>
  <si>
    <t>18.11</t>
  </si>
  <si>
    <t>93670</t>
  </si>
  <si>
    <t>DISJUNTOR TRIPOLAR TIPO DIN, CORRENTE NOMINAL DE 25A - FORNECIMENTO E INSTALAÇÃO. AF_10/2020</t>
  </si>
  <si>
    <t>18.12</t>
  </si>
  <si>
    <t>93673</t>
  </si>
  <si>
    <t>DISJUNTOR TRIPOLAR TIPO DIN, CORRENTE NOMINAL DE 50A - FORNECIMENTO E INSTALAÇÃO. AF_10/2020</t>
  </si>
  <si>
    <t>18.13</t>
  </si>
  <si>
    <t>101894</t>
  </si>
  <si>
    <t>DISJUNTOR TRIPOLAR TIPO NEMA, CORRENTE NOMINAL DE 60 ATÉ 100A - FORNECIMENTO E INSTALAÇÃO. AF_10/2020</t>
  </si>
  <si>
    <t>18.14</t>
  </si>
  <si>
    <t>101898</t>
  </si>
  <si>
    <t>DISJUNTOR TERMOMAGNÉTICO TRIPOLAR , CORRENTE NOMINAL DE 400A - FORNECIMENTO E INSTALAÇÃO. AF_10/2020</t>
  </si>
  <si>
    <t>18.15</t>
  </si>
  <si>
    <t>FNDE 86</t>
  </si>
  <si>
    <t>DISJUNTOR BIPOLAR TIPO DR, CORRENTE NOMINAL DE 25A - 30MA</t>
  </si>
  <si>
    <t>18.16</t>
  </si>
  <si>
    <t>FNDE 395</t>
  </si>
  <si>
    <t>DISJUNTOR BIPOLAR TIPO DR, CORRENTE NOMINAL DE 60A A 100A - 30MA</t>
  </si>
  <si>
    <t>18.17</t>
  </si>
  <si>
    <t>FNDE 88</t>
  </si>
  <si>
    <t>DISPOSITIVO CONTRA SURTO - DPS 40 KA</t>
  </si>
  <si>
    <t>18.18</t>
  </si>
  <si>
    <t>FNDE 89</t>
  </si>
  <si>
    <t>DISPOSITIVO CONTRA SURTO - DPS 80 KA</t>
  </si>
  <si>
    <t>18.19</t>
  </si>
  <si>
    <t>91834</t>
  </si>
  <si>
    <t>ELETRODUTO FLEXÍVEL CORRUGADO, PVC, DN 25 MM (3/4"), PARA CIRCUITOS TERMINAIS, INSTALADO EM FORRO - FORNECIMENTO E INSTALAÇÃO. AF_03/2023</t>
  </si>
  <si>
    <t>18.20</t>
  </si>
  <si>
    <t>91836</t>
  </si>
  <si>
    <t>ELETRODUTO FLEXÍVEL CORRUGADO, PVC, DN 32 MM (1"), PARA CIRCUITOS TERMINAIS, INSTALADO EM FORRO - FORNECIMENTO E INSTALAÇÃO. AF_03/2023</t>
  </si>
  <si>
    <t>18.21</t>
  </si>
  <si>
    <t>93008</t>
  </si>
  <si>
    <t>ELETRODUTO RÍGIDO ROSCÁVEL, PVC, DN 50 MM (1 1/2"), PARA REDE ENTERRADA DE DISTRIBUIÇÃO DE ENERGIA ELÉTRICA - FORNECIMENTO E INSTALAÇÃO. AF_12/2021</t>
  </si>
  <si>
    <t>18.22</t>
  </si>
  <si>
    <t>93009</t>
  </si>
  <si>
    <t>ELETRODUTO RÍGIDO ROSCÁVEL, PVC, DN 60 MM (2"), PARA REDE ENTERRADA DE DISTRIBUIÇÃO DE ENERGIA ELÉTRICA - FORNECIMENTO E INSTALAÇÃO. AF_12/2021</t>
  </si>
  <si>
    <t>18.23</t>
  </si>
  <si>
    <t>93011</t>
  </si>
  <si>
    <t>ELETRODUTO RÍGIDO ROSCÁVEL, PVC, DN 85 MM (3"), PARA REDE ENTERRADA DE DISTRIBUIÇÃO DE ENERGIA ELÉTRICA - FORNECIMENTO E INSTALAÇÃO. AF_12/2021</t>
  </si>
  <si>
    <t>18.24</t>
  </si>
  <si>
    <t>FNDE 94</t>
  </si>
  <si>
    <t>ELETRODUTO EM ACO ZINCADO OU GALVANIZADO DN=3/4", APARENTE - FORNECIMENTO E INSTALAÇÃO.</t>
  </si>
  <si>
    <t>18.25</t>
  </si>
  <si>
    <t>97886</t>
  </si>
  <si>
    <t>CAIXA ENTERRADA ELÉTRICA RETANGULAR, EM ALVENARIA COM TIJOLOS CERÂMICOS MACIÇOS, FUNDO COM BRITA, DIMENSÕES INTERNAS: 0,3X0,3X0,3 M. AF_12/2020</t>
  </si>
  <si>
    <t>18.26</t>
  </si>
  <si>
    <t>91937</t>
  </si>
  <si>
    <t>CAIXA OCTOGONAL 3" X 3", PVC, INSTALADA EM LAJE - FORNECIMENTO E INSTALAÇÃO. AF_03/2023</t>
  </si>
  <si>
    <t>18.27</t>
  </si>
  <si>
    <t>91940</t>
  </si>
  <si>
    <t>CAIXA RETANGULAR 4" X 2" MÉDIA (1,30 M DO PISO), PVC, INSTALADA EM PAREDE - FORNECIMENTO E INSTALAÇÃO. AF_03/2023</t>
  </si>
  <si>
    <t>18.28</t>
  </si>
  <si>
    <t>91926</t>
  </si>
  <si>
    <t>CABO DE COBRE FLEXÍVEL ISOLADO, 2,5 MM², ANTI-CHAMA 450/750 V, PARA CIRCUITOS TERMINAIS - FORNECIMENTO E INSTALAÇÃO. AF_03/2023</t>
  </si>
  <si>
    <t>18.29</t>
  </si>
  <si>
    <t>91928</t>
  </si>
  <si>
    <t>CABO DE COBRE FLEXÍVEL ISOLADO, 4 MM², ANTI-CHAMA 450/750 V, PARA CIRCUITOS TERMINAIS - FORNECIMENTO E INSTALAÇÃO. AF_03/2023</t>
  </si>
  <si>
    <t>18.30</t>
  </si>
  <si>
    <t>91930</t>
  </si>
  <si>
    <t>CABO DE COBRE FLEXÍVEL ISOLADO, 6 MM², ANTI-CHAMA 450/750 V, PARA CIRCUITOS TERMINAIS - FORNECIMENTO E INSTALAÇÃO. AF_03/2023</t>
  </si>
  <si>
    <t>18.31</t>
  </si>
  <si>
    <t>91932</t>
  </si>
  <si>
    <t>CABO DE COBRE FLEXÍVEL ISOLADO, 10 MM², ANTI-CHAMA 450/750 V, PARA CIRCUITOS TERMINAIS - FORNECIMENTO E INSTALAÇÃO. AF_03/2023</t>
  </si>
  <si>
    <t>18.32</t>
  </si>
  <si>
    <t>91934</t>
  </si>
  <si>
    <t>CABO DE COBRE FLEXÍVEL ISOLADO, 16 MM², ANTI-CHAMA 450/750 V, PARA CIRCUITOS TERMINAIS - FORNECIMENTO E INSTALAÇÃO. AF_03/2023</t>
  </si>
  <si>
    <t>18.33</t>
  </si>
  <si>
    <t>92984</t>
  </si>
  <si>
    <t>CABO DE COBRE FLEXÍVEL ISOLADO, 25 MM², ANTI-CHAMA 0,6/1,0 KV, PARA REDE ENTERRADA DE DISTRIBUIÇÃO DE ENERGIA ELÉTRICA - FORNECIMENTO E INSTALAÇÃO. AF_12/2021</t>
  </si>
  <si>
    <t>18.34</t>
  </si>
  <si>
    <t>92986</t>
  </si>
  <si>
    <t>CABO DE COBRE FLEXÍVEL ISOLADO, 35 MM², ANTI-CHAMA 0,6/1,0 KV, PARA REDE ENTERRADA DE DISTRIBUIÇÃO DE ENERGIA ELÉTRICA - FORNECIMENTO E INSTALAÇÃO. AF_12/2021</t>
  </si>
  <si>
    <t>18.35</t>
  </si>
  <si>
    <t>92988</t>
  </si>
  <si>
    <t>CABO DE COBRE FLEXÍVEL ISOLADO, 50 MM², ANTI-CHAMA 0,6/1,0 KV, PARA REDE ENTERRADA DE DISTRIBUIÇÃO DE ENERGIA ELÉTRICA - FORNECIMENTO E INSTALAÇÃO. AF_12/2021</t>
  </si>
  <si>
    <t>18.36</t>
  </si>
  <si>
    <t>92990</t>
  </si>
  <si>
    <t>CABO DE COBRE FLEXÍVEL ISOLADO, 70 MM², ANTI-CHAMA 0,6/1,0 KV, PARA REDE ENTERRADA DE DISTRIBUIÇÃO DE ENERGIA ELÉTRICA - FORNECIMENTO E INSTALAÇÃO. AF_12/2021</t>
  </si>
  <si>
    <t>18.37</t>
  </si>
  <si>
    <t>92994</t>
  </si>
  <si>
    <t>CABO DE COBRE FLEXÍVEL ISOLADO, 120 MM², ANTI-CHAMA 0,6/1,0 KV, PARA REDE ENTERRADA DE DISTRIBUIÇÃO DE ENERGIA ELÉTRICA - FORNECIMENTO E INSTALAÇÃO. AF_12/2021</t>
  </si>
  <si>
    <t>18.38</t>
  </si>
  <si>
    <t>93000</t>
  </si>
  <si>
    <t>CABO DE COBRE FLEXÍVEL ISOLADO, 240 MM², ANTI-CHAMA 0,6/1,0 KV, PARA REDE ENTERRADA DE DISTRIBUIÇÃO DE ENERGIA ELÉTRICA - FORNECIMENTO E INSTALAÇÃO. AF_12/2021</t>
  </si>
  <si>
    <t>18.39</t>
  </si>
  <si>
    <t>FNDE 313</t>
  </si>
  <si>
    <t>ELETROCALHA LISA OU PERFURADA EM AÇO GALVANIZADO, LARGURA  150MM E ALTURA 100MM, INCLUSIVE EMENDA E FIXAÇÃO - FORNECIMENTO E INSTALAÇÃO.</t>
  </si>
  <si>
    <t>18.40</t>
  </si>
  <si>
    <t>104764</t>
  </si>
  <si>
    <t>SUPORTE PARA 2 ELETRODUTOS, ESPAÇADO A CADA 80 CM, EM PERFILADO COM COMPRIMENTO DE 25 CM FIXADO EM LAJE, POR METRO DE ELETRODUTO FIXADO. AF_09/2023</t>
  </si>
  <si>
    <t>18.41</t>
  </si>
  <si>
    <t>92000</t>
  </si>
  <si>
    <t>TOMADA BAIXA DE EMBUTIR (1 MÓDULO), 2P+T 10 A, INCLUINDO SUPORTE E PLACA - FORNECIMENTO E INSTALAÇÃO. AF_03/2023</t>
  </si>
  <si>
    <t>18.42</t>
  </si>
  <si>
    <t>92001</t>
  </si>
  <si>
    <t>TOMADA BAIXA DE EMBUTIR (1 MÓDULO), 2P+T 20 A, INCLUINDO SUPORTE E PLACA - FORNECIMENTO E INSTALAÇÃO. AF_03/2023</t>
  </si>
  <si>
    <t>18.43</t>
  </si>
  <si>
    <t>92029</t>
  </si>
  <si>
    <t>INTERRUPTOR PARALELO (1 MÓDULO) COM 1 TOMADA DE EMBUTIR 2P+T 10 A, INCLUINDO SUPORTE E PLACA - FORNECIMENTO E INSTALAÇÃO. AF_03/2023</t>
  </si>
  <si>
    <t>18.44</t>
  </si>
  <si>
    <t>91955</t>
  </si>
  <si>
    <t>INTERRUPTOR PARALELO (1 MÓDULO), 10A/250V, INCLUINDO SUPORTE E PLACA - FORNECIMENTO E INSTALAÇÃO. AF_03/2023</t>
  </si>
  <si>
    <t>18.45</t>
  </si>
  <si>
    <t>92033</t>
  </si>
  <si>
    <t>INTERRUPTOR PARALELO (2 MÓDULOS) COM 1 TOMADA DE EMBUTIR 2P+T 10 A, INCLUINDO SUPORTE E PLACA - FORNECIMENTO E INSTALAÇÃO. AF_03/2023</t>
  </si>
  <si>
    <t>18.46</t>
  </si>
  <si>
    <t>91967</t>
  </si>
  <si>
    <t>INTERRUPTOR SIMPLES (3 MÓDULOS), 10A/250V, INCLUINDO SUPORTE E PLACA - FORNECIMENTO E INSTALAÇÃO. AF_03/2023</t>
  </si>
  <si>
    <t>18.47</t>
  </si>
  <si>
    <t>FNDE 309</t>
  </si>
  <si>
    <t>ESPELHO / PLACA CEGA 4" X 2", PARA INSTALACAO DE TOMADAS E INTERRUPTORES</t>
  </si>
  <si>
    <t>18.48</t>
  </si>
  <si>
    <t>LUMINÁRIA TIPO CALHA, DE SOBREPOR, COM 2 LÂMPADAS TUBULARES FLUORESCENTES DE 36 W, COM REATOR DE PARTIDA RÁPIDA - FORNECIMENTO E INSTALAÇÃO. AF_02/2020</t>
  </si>
  <si>
    <t>18.49</t>
  </si>
  <si>
    <t>FNDE 379</t>
  </si>
  <si>
    <t>LUMINÁRIA DE EMBUTIR COMPLETA EM FORRO DE GESSO OU MODULADO COM PERFIL "T", PARA 2 LAMPADAS T8 16/18W.</t>
  </si>
  <si>
    <t>18.50</t>
  </si>
  <si>
    <t>FNDE 380</t>
  </si>
  <si>
    <t>LUMINÁRIA DE EMBUTIR COMPLETA EM FORRO DE GESSO OU MODULADO COM PERFIL "T", PARA 2 LAMPADAS T8 32/36W.</t>
  </si>
  <si>
    <t>18.51</t>
  </si>
  <si>
    <t>REFLETOR EM ALUMÍNIO, DE SUPORTE E ALÇA, COM 1 LÂMPADA VAPOR DE MERCÚRIO DE 70 W, COM REATOR ALTO FATOR DE POTÊNCIA - FORNECIMENTO E INSTALAÇÃO.</t>
  </si>
  <si>
    <t>18.52</t>
  </si>
  <si>
    <t>LÂMPADA VAPOR METÁLICO 150 W - FORNECIMENTO E INSTALAÇÃO. AF_08/2020</t>
  </si>
  <si>
    <t>18.53</t>
  </si>
  <si>
    <t>LÂMPADA VAPOR METÁLICO 400 W - FORNECIMENTO E INSTALAÇÃO. AF_08/2020</t>
  </si>
  <si>
    <t>18.54</t>
  </si>
  <si>
    <t>LUMINÁRIA ARANDELA TIPO TARTARUGA, COM GRADE, DE SOBREPOR, COM 1 LÂMPADA FLUORESCENTE DE 15 W, SEM REATOR - FORNECIMENTO E INSTALAÇÃO. AF_02/2020</t>
  </si>
  <si>
    <t>INSTALAÇÕES DE CLIMATIZAÇÃO</t>
  </si>
  <si>
    <t>19.1</t>
  </si>
  <si>
    <t>91927</t>
  </si>
  <si>
    <t>CABO DE COBRE FLEXÍVEL ISOLADO, 2,5 MM², ANTI-CHAMA 0,6/1,0 KV, PARA CIRCUITOS TERMINAIS - FORNECIMENTO E INSTALAÇÃO. AF_03/2023</t>
  </si>
  <si>
    <t>19.2</t>
  </si>
  <si>
    <t>91929</t>
  </si>
  <si>
    <t>CABO DE COBRE FLEXÍVEL ISOLADO, 4 MM², ANTI-CHAMA 0,6/1,0 KV, PARA CIRCUITOS TERMINAIS - FORNECIMENTO E INSTALAÇÃO. AF_03/2023</t>
  </si>
  <si>
    <t>19.3</t>
  </si>
  <si>
    <t>97327</t>
  </si>
  <si>
    <t>TUBO EM COBRE FLEXÍVEL, DN 1/4", COM ISOLAMENTO, INSTALADO EM RAMAL DE ALIMENTAÇÃO DE AR CONDICIONADO COM CONDENSADORA INDIVIDUAL   FORNECIMENTO E INSTALAÇÃO. AF_12/2015</t>
  </si>
  <si>
    <t>19.4</t>
  </si>
  <si>
    <t>97328</t>
  </si>
  <si>
    <t>TUBO EM COBRE FLEXÍVEL, DN 3/8", COM ISOLAMENTO, INSTALADO EM RAMAL DE ALIMENTAÇÃO DE AR CONDICIONADO COM CONDENSADORA INDIVIDUAL - FORNECIMENTO E INSTALAÇÃO. AF_12/2015</t>
  </si>
  <si>
    <t>19.5</t>
  </si>
  <si>
    <t>103992</t>
  </si>
  <si>
    <t>ADAPTADOR CURTO COM BOLSA E ROSCA PARA REGISTRO, PVC, SOLDÁVEL, DN 40MM X 1.1/4", INSTALADO EM RAMAL DE DISTRIBUIÇÃO DE ÁGUA - FORNECIMENTO E INSTALAÇÃO. AF_06/2022</t>
  </si>
  <si>
    <t>19.6</t>
  </si>
  <si>
    <t>103978</t>
  </si>
  <si>
    <t>TUBO, PVC, SOLDÁVEL, DN 40MM, INSTALADO EM RAMAL DE DISTRIBUIÇÃO DE ÁGUA - FORNECIMENTO E INSTALAÇÃO. AF_06/2022</t>
  </si>
  <si>
    <t>19.7</t>
  </si>
  <si>
    <t>103981</t>
  </si>
  <si>
    <t>JOELHO 45 GRAUS, PVC, SOLDÁVEL, DN 40MM, INSTALADO EM RAMAL DE DISTRIBUIÇÃO DE ÁGUA - FORNECIMENTO E INSTALAÇÃO. AF_06/2022</t>
  </si>
  <si>
    <t>19.8</t>
  </si>
  <si>
    <t>103980</t>
  </si>
  <si>
    <t>JOELHO 90 GRAUS, PVC, SOLDÁVEL, DN 40MM, INSTALADO EM RAMAL DE DISTRIBUIÇÃO DE ÁGUA - FORNECIMENTO E INSTALAÇÃO. AF_06/2022</t>
  </si>
  <si>
    <t>19.9</t>
  </si>
  <si>
    <t>104011</t>
  </si>
  <si>
    <t>TE, PVC, SOLDÁVEL, DN 40MM, INSTALADO EM RAMAL DE DISTRIBUIÇÃO DE ÁGUA - FORNECIMENTO E INSTALAÇÃO. AF_06/2022</t>
  </si>
  <si>
    <t>INSTALAÇÕES DE CABEAMENTO ESTRUTURADO</t>
  </si>
  <si>
    <t>20.1</t>
  </si>
  <si>
    <t>98302</t>
  </si>
  <si>
    <t>PATCH PANEL 24 PORTAS, CATEGORIA 6 - FORNECIMENTO E INSTALAÇÃO. AF_11/2019</t>
  </si>
  <si>
    <t>20.2</t>
  </si>
  <si>
    <t>FNDE 76</t>
  </si>
  <si>
    <t>SWITCH TIPO 24 PORTAS</t>
  </si>
  <si>
    <t>20.3</t>
  </si>
  <si>
    <t>FNDE 385</t>
  </si>
  <si>
    <t>PATCH CORD, CATEGORIA 6 UTP, 4 PARES.</t>
  </si>
  <si>
    <t>20.4</t>
  </si>
  <si>
    <t>FNDE 123</t>
  </si>
  <si>
    <t>GUIA DE CABOS FECHADO 1U</t>
  </si>
  <si>
    <t>20.5</t>
  </si>
  <si>
    <t>FNDE 122</t>
  </si>
  <si>
    <t>BANDEJA MÓVEL, PADRÃO 19"</t>
  </si>
  <si>
    <t>20.6</t>
  </si>
  <si>
    <t>100555</t>
  </si>
  <si>
    <t>RACK ABERTO EM COLUNA 44U PARA SERVIDOR - FORNECIMENTO E INSTALAÇÃO. AF_11/2019</t>
  </si>
  <si>
    <t>20.7</t>
  </si>
  <si>
    <t>FNDE 125</t>
  </si>
  <si>
    <t>GUIA VERTICAL 200 MM PARA CABOS</t>
  </si>
  <si>
    <t>20.8</t>
  </si>
  <si>
    <t>20.9</t>
  </si>
  <si>
    <t>20.10</t>
  </si>
  <si>
    <t>98307</t>
  </si>
  <si>
    <t>TOMADA DE REDE RJ45 - FORNECIMENTO E INSTALAÇÃO. AF_11/2019</t>
  </si>
  <si>
    <t>20.11</t>
  </si>
  <si>
    <t>FNDE 375</t>
  </si>
  <si>
    <t>TOMADA PARA ANTENA DE TV, CABO COAXIAL DE 9 MM FORNECIMENTO E INSTALAÇÃO</t>
  </si>
  <si>
    <t>20.12</t>
  </si>
  <si>
    <t>FNDE 70</t>
  </si>
  <si>
    <t>TERMINAL A COMPRESSÃO</t>
  </si>
  <si>
    <t>20.13</t>
  </si>
  <si>
    <t>FNDE 312</t>
  </si>
  <si>
    <t>ELETROCALHA LISA OU PERFURADA EM AÇO GALVANIZADO, LARGURA  100MM E ALTURA 50MM, INCLUSIVE EMENDA E FIXAÇÃO - FORNECIMENTO E INSTALAÇÃO.</t>
  </si>
  <si>
    <t>20.14</t>
  </si>
  <si>
    <t>91837</t>
  </si>
  <si>
    <t>ELETRODUTO FLEXÍVEL CORRUGADO REFORÇADO, PVC, DN 32 MM (1"), PARA CIRCUITOS TERMINAIS, INSTALADO EM FORRO - FORNECIMENTO E INSTALAÇÃO. AF_03/2023</t>
  </si>
  <si>
    <t>20.15</t>
  </si>
  <si>
    <t>91835</t>
  </si>
  <si>
    <t>ELETRODUTO FLEXÍVEL CORRUGADO REFORÇADO, PVC, DN 25 MM (3/4"), PARA CIRCUITOS TERMINAIS, INSTALADO EM FORRO - FORNECIMENTO E INSTALAÇÃO. AF_03/2023</t>
  </si>
  <si>
    <t>20.16</t>
  </si>
  <si>
    <t>91865</t>
  </si>
  <si>
    <t>ELETRODUTO RÍGIDO ROSCÁVEL, PVC, DN 40 MM (1 1/4"), PARA CIRCUITOS TERMINAIS, INSTALADO EM FORRO - FORNECIMENTO E INSTALAÇÃO. AF_03/2023</t>
  </si>
  <si>
    <t>20.17</t>
  </si>
  <si>
    <t>FNDE 346</t>
  </si>
  <si>
    <t>CABECOTE PARA ENTRADA DE LINHA DE ALIMENTACAO PARA ELETRODUTO</t>
  </si>
  <si>
    <t>20.18</t>
  </si>
  <si>
    <t>FNDE 90</t>
  </si>
  <si>
    <t>ELETRODUTO RIGIDO, EM ACO ZINCADO OU GALVANIZADO, TIPO PESADO, DN=1", APARENTE - FORNECIMENTO E INSTALAÇÃO.</t>
  </si>
  <si>
    <t>20.19</t>
  </si>
  <si>
    <t>98297</t>
  </si>
  <si>
    <t>CABO ELETRÔNICO CATEGORIA 6, INSTALADO EM EDIFICAÇÃO INSTITUCIONAL - FORNECIMENTO E INSTALAÇÃO. AF_11/2019</t>
  </si>
  <si>
    <t>20.20</t>
  </si>
  <si>
    <t>100554</t>
  </si>
  <si>
    <t>CABO COAXIAL RG59 95% - FORNECIMENTO E INSTALAÇÃO. AF_11/2019</t>
  </si>
  <si>
    <t>SISTEMA DE EXAUSTÃO MECÂNICA</t>
  </si>
  <si>
    <t>21.1</t>
  </si>
  <si>
    <t>FNDE 44</t>
  </si>
  <si>
    <t>DUTO DE ALONGAMENTO PARA EXAUSTOR</t>
  </si>
  <si>
    <t>21.2</t>
  </si>
  <si>
    <t>FNDE 45</t>
  </si>
  <si>
    <t>COIFA EM AÇO INOX 100CM X 150CM</t>
  </si>
  <si>
    <t>SISTEMA DE PROTEÇÃO CONTRA DESCARGAS ATMOSFÉRICAS (SPDA)</t>
  </si>
  <si>
    <t>22.1</t>
  </si>
  <si>
    <t>96989</t>
  </si>
  <si>
    <t>CAPTOR TIPO FRANKLIN PARA SPDA - FORNECIMENTO E INSTALAÇÃO. AF_08/2023</t>
  </si>
  <si>
    <t>22.2</t>
  </si>
  <si>
    <t>92884</t>
  </si>
  <si>
    <t>ARMAÇÃO UTILIZANDO AÇO CA-25 DE 10,0 MM - MONTAGEM. AF_06/2022</t>
  </si>
  <si>
    <t>22.3</t>
  </si>
  <si>
    <t>104753</t>
  </si>
  <si>
    <t>CONECTOR SPLIT-BOLT, PARA SPDA, PARA CABOS ATÉ 50 MM2 - FORNECIMENTO E INSTALAÇÃO. AF_08/2023</t>
  </si>
  <si>
    <t>22.4</t>
  </si>
  <si>
    <t>101663</t>
  </si>
  <si>
    <t>ABRAÇADEIRA DE FIXAÇÃO DE BRAÇOS DE LUMINÁRIAS DE 2" - FORNECIMENTO E INSTALAÇÃO. AF_08/2020</t>
  </si>
  <si>
    <t>22.5</t>
  </si>
  <si>
    <t>FNDE 68</t>
  </si>
  <si>
    <t>CONJUNTO DE ESTAIAMENTO PARA MASTRO DE SPDA</t>
  </si>
  <si>
    <t>22.6</t>
  </si>
  <si>
    <t>98463</t>
  </si>
  <si>
    <t>SUPORTE ISOLADOR PARA FIXAÇÃO DA CORDOALHA DE COBRE EM ALVENARIA OU CONCRETO - FORNECIMENTO E INSTALAÇÃO. AF_08/2023</t>
  </si>
  <si>
    <t>22.7</t>
  </si>
  <si>
    <t>FNDE 69</t>
  </si>
  <si>
    <t>CAIXA DE EQUALIZAÇÃO DE ATERRAMENTO ELÉTRICO</t>
  </si>
  <si>
    <t>22.8</t>
  </si>
  <si>
    <t>93358</t>
  </si>
  <si>
    <t>ESCAVAÇÃO MANUAL DE VALA COM PROFUNDIDADE MENOR OU IGUAL A 1,30 M. AF_02/2021</t>
  </si>
  <si>
    <t>22.9</t>
  </si>
  <si>
    <t>93382</t>
  </si>
  <si>
    <t>REATERRO MANUAL DE VALAS, COM COMPACTADOR DE SOLOS DE PERCUSSÃO. AF_08/2023</t>
  </si>
  <si>
    <t>22.10</t>
  </si>
  <si>
    <t>96985</t>
  </si>
  <si>
    <t>HASTE DE ATERRAMENTO, DIÂMETRO 5/8", COM 3 METROS - FORNECIMENTO E INSTALAÇÃO. AF_08/2023</t>
  </si>
  <si>
    <t>22.11</t>
  </si>
  <si>
    <t>96973</t>
  </si>
  <si>
    <t>CORDOALHA DE COBRE NU 35 MM², NÃO ENTERRADA, COM ISOLADOR - FORNECIMENTO E INSTALAÇÃO. AF_08/2023</t>
  </si>
  <si>
    <t>22.12</t>
  </si>
  <si>
    <t>96977</t>
  </si>
  <si>
    <t>CORDOALHA DE COBRE NU 50 MM², ENTERRADA - FORNECIMENTO E INSTALAÇÃO. AF_08/2023</t>
  </si>
  <si>
    <t>22.13</t>
  </si>
  <si>
    <t>98111</t>
  </si>
  <si>
    <t>CAIXA DE INSPEÇÃO PARA ATERRAMENTO, CIRCULAR, EM POLIETILENO, DIÂMETRO INTERNO = 0,3 M. AF_12/2020</t>
  </si>
  <si>
    <t>22.14</t>
  </si>
  <si>
    <t>22.15</t>
  </si>
  <si>
    <t>FNDE 71</t>
  </si>
  <si>
    <t>SOLDA EXOTÉRMICA PARA SPDA - FORNECIMENTO E INSTALAÇÃO.</t>
  </si>
  <si>
    <t>SERVIÇOS COMPLEMENTARES</t>
  </si>
  <si>
    <t>23.1</t>
  </si>
  <si>
    <t>FNDE 39</t>
  </si>
  <si>
    <t>CONJUNTO DE MASTRO P/ TRÊS BANDEIRAS E PEDESTAL</t>
  </si>
  <si>
    <t>23.2</t>
  </si>
  <si>
    <t>FNDE 40</t>
  </si>
  <si>
    <t>BANCADA DE GRANITO CINZA ANDORINHA, INCLUSIVE PASSA PRATOS, ESPESSURA 2 CM - FORNECIMENTO E INSTALAÇÃO</t>
  </si>
  <si>
    <t>23.3</t>
  </si>
  <si>
    <t>FNDE 47</t>
  </si>
  <si>
    <t>PRATELEIRA DE GRANITO CINZA ANDORINHA, ESPESSURA 2 CM - FORNECIMENTO E INSTALAÇÃO</t>
  </si>
  <si>
    <t>23.4</t>
  </si>
  <si>
    <t>FNDE 48</t>
  </si>
  <si>
    <t>ESCANINHOS EM MDF, REVESTIDOS EM LAMINADO MELAMÍNICO</t>
  </si>
  <si>
    <t>23.5</t>
  </si>
  <si>
    <t>101965</t>
  </si>
  <si>
    <t>PEITORIL LINEAR EM GRANITO OU MÁRMORE, L = 15CM, COMPRIMENTO DE ATÉ 2M, ASSENTADO COM ARGAMASSA 1:6 COM ADITIVO. AF_11/2020</t>
  </si>
  <si>
    <t>23.6</t>
  </si>
  <si>
    <t>100861</t>
  </si>
  <si>
    <t>SUPORTE MÃO FRANCESA EM AÇO, ABAS IGUAIS 30 CM, CAPACIDADE MINIMA 60 KG, BRANCO - FORNECIMENTO E INSTALAÇÃO. AF_01/2020</t>
  </si>
  <si>
    <t>23.7</t>
  </si>
  <si>
    <t>BARRA DE APOIO EM INOX, DIAMETRO MINIMO 3 CM, EM AÇO INOX</t>
  </si>
  <si>
    <t>23.8</t>
  </si>
  <si>
    <t>FNDE 51</t>
  </si>
  <si>
    <t>BANCO DE CONCRETO SEM ENCOSTO, DIM. 2,50 X 0,60 M</t>
  </si>
  <si>
    <t>23.9</t>
  </si>
  <si>
    <t>FNDE 38</t>
  </si>
  <si>
    <t>FITA 3M COLANTE ANTIDERRAPANTE PARA PISO</t>
  </si>
  <si>
    <t>SERVIÇOS FINAIS</t>
  </si>
  <si>
    <t>24.1</t>
  </si>
  <si>
    <t>99803</t>
  </si>
  <si>
    <t>LIMPEZA DE PISO CERÂMICO OU PORCELANATO COM PANO ÚMIDO. AF_04/2019</t>
  </si>
  <si>
    <t>24.2</t>
  </si>
  <si>
    <t xml:space="preserve">REF.: SINAPI 03/24, COMPOSIÇÕES PRÓPRIAS 03/24 - COTAÇÃO 06/24 S/ DESONERAÇÃO,  ISS = 5,00 % </t>
  </si>
  <si>
    <t>CONSTRUÇÃO DE CRECHE PADRÃO FNDE TIPO II - SERVIÇOS NÃO FINANCIÁVEIS</t>
  </si>
  <si>
    <t>TERRAPLENAGEM DA ÁREA DA CRECHE</t>
  </si>
  <si>
    <t>SETOP</t>
  </si>
  <si>
    <t>ED-51100</t>
  </si>
  <si>
    <t>CORTE E DESATERRO MECÂNICO PARA REGULARIZAÇÃO, COM TRATOR DE ESTEIRA, INCLUSIVE ARRASTAMENTO NIVELADO, AFASTAMENTO E EMPILHAMENTO, EXCLUSIVE CARGA, TRANSPORTE E DESCARGA</t>
  </si>
  <si>
    <t>m3</t>
  </si>
  <si>
    <t>RO-00881</t>
  </si>
  <si>
    <t>Transporte com caminhão basculante de 6 m³ - rodovia pavimentada - terra excedente</t>
  </si>
  <si>
    <t>t x km</t>
  </si>
  <si>
    <t>ED-29190</t>
  </si>
  <si>
    <t>COMPACTAÇÃO MECÂNICA DE ATERRO COM ROLO VIBRATÓRIO A 100% DO PROCTOR INTERMEDIÁRIO, INCLUSIVE ESPALHAMENTO</t>
  </si>
  <si>
    <t>RO-00207</t>
  </si>
  <si>
    <t>Fragmentação de blocos de rocha com escavadeira e rompedor hidráulico 1.500 kg</t>
  </si>
  <si>
    <t>RO-00848</t>
  </si>
  <si>
    <t>Carga, manobra e descarga de blocos de rocha em caminhão basculante de 8 m³ - carga com escavadeira de 1,40 m³ e descarga livre</t>
  </si>
  <si>
    <t>t</t>
  </si>
  <si>
    <t>RO-00920</t>
  </si>
  <si>
    <t>Transporte de material de 3ª categoria com caminhão basculante de 8 m³ para rocha - rodovia pavimentada</t>
  </si>
  <si>
    <t>MUROS DE ARRIMO EM ALVENARIA DE BLOCO CHEIO</t>
  </si>
  <si>
    <t>ED-51107</t>
  </si>
  <si>
    <t>ESCAVAÇÃO MANUAL DE VALA COM PROFUNDIDADE MENOR OU IGUAL A 1,5M, INCLUSIVE DESCARGA LATERAL - SAPATAS</t>
  </si>
  <si>
    <t>ED-51094</t>
  </si>
  <si>
    <t>APILOAMENTO MECANIZADO EM FUNDO DE VALA COM PLACA VIBRATÓRIA, EXCLUSIVE ESCAVAÇÃO - FUNDO SAPATAS</t>
  </si>
  <si>
    <t>m2</t>
  </si>
  <si>
    <t>ED-29801</t>
  </si>
  <si>
    <t>PERFURAÇÃO MANUAL DE ESTACA TIPO BROCA A TRADO, INCLUSIVE AFASTAMENTO, EXCLUSIVE ARMAÇÃO, CONCRETO ESTRUTURAL, TRANSPORTE E RETIRADA DO MATERIAL ESCAVADO</t>
  </si>
  <si>
    <t>ED-49804</t>
  </si>
  <si>
    <t>FORNECIMENTO DE CONCRETO ESTRUTURAL, USINADO BOMBEADO, COM FCK 20MPA, INCLUSIVE LANÇAMENTO, ADENSAMENTO E ACABAMENTO (FUNDAÇÃO) - CONCRETO DAS ESTACAS-BROCA</t>
  </si>
  <si>
    <t>ED-49780</t>
  </si>
  <si>
    <t>CONCRETO CICLÓPICO, FCK 15MPA, PREPARADO EM OBRA COM BETONEIRA, COM ADIÇÃO DE 30% DE PEDRA DE MÃO, INCLUSIVE LANÇAMENTO, ADENSAMENTO E ACABAMENTO - CONCRETO DAS SAPATAS</t>
  </si>
  <si>
    <t>ED-48217</t>
  </si>
  <si>
    <t>ALVENARIA DE BLOCO DE CONCRETO CHEIO SEM ARMAÇÃO, EM CONCRETO COM FCK 15MPA , ESP. 19CM, PARA REVESTIMENTO, INCLUSIVE ARGAMASSA PARA ASSENTAMENTO (DETALHE D - CADERNO SEDS) - PAREDE DOS MUROS</t>
  </si>
  <si>
    <t>ED-49637</t>
  </si>
  <si>
    <t>FORNECIMENTO DE CONCRETO ESTRUTURAL, USINADO BOMBEADO, COM FCK 20MPA, INCLUSIVE LANÇAMENTO, ADENSAMENTO E ACABAMENTO - ESTRUTURA DE VIGAS E PILARES DOS MUROS</t>
  </si>
  <si>
    <t>ED-49645</t>
  </si>
  <si>
    <t>FÔRMA E DESFORMA DE COMPENSADO RESINADO, ESP. 12MM, REAPROVEITAMENTO (3X), EXCLUSIVE ESCORAMENTO - FORMA DE VIGAS E PILARES DOS MUROS</t>
  </si>
  <si>
    <t>ED-48298</t>
  </si>
  <si>
    <t>CORTE, DOBRA E MONTAGEM DE AÇO CA-50/60, INCLUSIVE ESPAÇADOR - FERRAGEM DOS PILRES, VIGAS E ESTACAS-BROCA</t>
  </si>
  <si>
    <t>kg</t>
  </si>
  <si>
    <t>ED-48667</t>
  </si>
  <si>
    <t>FORNECIMENTO E ASSENTAMENTO DE TUBO PVC RÍGIDO, DRENAGEM/PLUVIAL, PBV - SÉRIE NORMAL, DN 50 MM (2"), INCLUSIVE CONEXÕES - DRENO DOS MUROS</t>
  </si>
  <si>
    <t>m</t>
  </si>
  <si>
    <t>ED-49813</t>
  </si>
  <si>
    <t>LASTRO DE BRITA COM PEDRA BRITADA NÚMERO 2 E 3, INCLUSIVE ADENSAMENTO E APILOAMENTO MANUAL - DRENO DE BRITA ATRÁS DOS MUROS</t>
  </si>
  <si>
    <t>ED-50411</t>
  </si>
  <si>
    <t>GEOTÊXTIL NÃO TECIDO PARA ESTABILIZAÇÃO DE SOLOS - ENVOLVIMENTO DOS DRENOS DE BRITA ATRÁS DOS MUROS</t>
  </si>
  <si>
    <t>ED-51096</t>
  </si>
  <si>
    <t>COMPACTAÇÃO MECANIZADA DE ATERRO COM PLACA
VIBRATÓRIA, INCLUSIVE ESPALHAMENTO MANUAL</t>
  </si>
  <si>
    <t>25.1</t>
  </si>
  <si>
    <t>25.2</t>
  </si>
  <si>
    <t>25.3</t>
  </si>
  <si>
    <t>25.4</t>
  </si>
  <si>
    <t>25.5</t>
  </si>
  <si>
    <t>25.6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</si>
  <si>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</si>
  <si>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</si>
  <si>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</si>
  <si>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</si>
  <si>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</si>
  <si>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</si>
  <si>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</si>
  <si>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</si>
  <si>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</si>
  <si>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</si>
  <si>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</si>
  <si>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</si>
  <si>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</si>
  <si>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 xml:space="preserve">SUB-TOTAL ITENS NÃO FINANCIÁVEIS (PMJM)  =&gt;  </t>
  </si>
  <si>
    <t>SUB-TOTAL ITENS FINANCIÁVEIS (FNDE)  =&gt;</t>
  </si>
  <si>
    <t>TELHA TERMOISOLANTE REVESTIDA EM ACO GALVALUME, FACE SUPERIOR TRAPEZOIDAL E FACE INFERIOR PLANA (INCLUINDO ACESSORIOS DE FIXACAO), REVEST COM ESPESSURA DE 0,50 MM, COM PRE-PINTURA DE COR BRANCA NAS DUAS FACES, NUCLEO EM POLIIOCIANURATO (PIR) COM ESPESSURA DE 50 MM</t>
  </si>
  <si>
    <t>DATA: 24/10/2025 - REV 1</t>
  </si>
  <si>
    <t>PLANILHA ORÇAMENTÁRIA DE CUSTOS - REV 1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</si>
</sst>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\R\$\ #,##0.00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2" fontId="5" fillId="0" borderId="9" xfId="2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4" fontId="4" fillId="2" borderId="13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2" fontId="5" fillId="2" borderId="13" xfId="2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12" fillId="2" borderId="19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10" fontId="3" fillId="0" borderId="20" xfId="1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/>
    </xf>
    <xf numFmtId="4" fontId="4" fillId="2" borderId="22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2" fontId="5" fillId="2" borderId="22" xfId="2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7" fillId="2" borderId="2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center"/>
    </xf>
    <xf numFmtId="4" fontId="5" fillId="0" borderId="2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7" fillId="2" borderId="30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/>
    </xf>
    <xf numFmtId="2" fontId="5" fillId="2" borderId="32" xfId="2" applyNumberFormat="1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right"/>
    </xf>
    <xf numFmtId="2" fontId="5" fillId="0" borderId="25" xfId="2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/>
    </xf>
    <xf numFmtId="4" fontId="5" fillId="0" borderId="25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2" fontId="5" fillId="0" borderId="13" xfId="2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2" fontId="5" fillId="2" borderId="27" xfId="2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2" fontId="5" fillId="0" borderId="27" xfId="2" applyNumberFormat="1" applyFont="1" applyFill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 wrapText="1"/>
    </xf>
    <xf numFmtId="2" fontId="5" fillId="0" borderId="17" xfId="2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wrapText="1"/>
    </xf>
    <xf numFmtId="4" fontId="4" fillId="0" borderId="13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right"/>
    </xf>
    <xf numFmtId="2" fontId="5" fillId="0" borderId="21" xfId="2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/>
    </xf>
    <xf numFmtId="4" fontId="5" fillId="0" borderId="21" xfId="0" applyNumberFormat="1" applyFont="1" applyFill="1" applyBorder="1" applyAlignment="1">
      <alignment horizontal="center" vertical="center" wrapText="1"/>
    </xf>
    <xf numFmtId="4" fontId="7" fillId="0" borderId="3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4" fillId="0" borderId="65" xfId="0" applyFont="1" applyFill="1" applyBorder="1" applyAlignment="1">
      <alignment wrapText="1"/>
    </xf>
    <xf numFmtId="2" fontId="5" fillId="0" borderId="65" xfId="2" applyNumberFormat="1" applyFont="1" applyFill="1" applyBorder="1" applyAlignment="1">
      <alignment horizontal="center" vertical="center" wrapText="1"/>
    </xf>
    <xf numFmtId="4" fontId="4" fillId="0" borderId="65" xfId="0" applyNumberFormat="1" applyFont="1" applyBorder="1" applyAlignment="1">
      <alignment horizontal="center" vertical="center" wrapText="1"/>
    </xf>
    <xf numFmtId="4" fontId="4" fillId="0" borderId="65" xfId="0" applyNumberFormat="1" applyFont="1" applyFill="1" applyBorder="1" applyAlignment="1">
      <alignment horizontal="center" vertical="center" wrapText="1"/>
    </xf>
    <xf numFmtId="4" fontId="5" fillId="0" borderId="65" xfId="0" applyNumberFormat="1" applyFont="1" applyBorder="1" applyAlignment="1">
      <alignment horizontal="center" vertical="center" wrapText="1"/>
    </xf>
    <xf numFmtId="4" fontId="5" fillId="0" borderId="66" xfId="0" applyNumberFormat="1" applyFont="1" applyBorder="1" applyAlignment="1">
      <alignment horizontal="center" vertical="center" wrapText="1"/>
    </xf>
    <xf numFmtId="4" fontId="3" fillId="2" borderId="68" xfId="0" applyNumberFormat="1" applyFont="1" applyFill="1" applyBorder="1" applyAlignment="1">
      <alignment horizontal="center" vertical="center" wrapText="1"/>
    </xf>
    <xf numFmtId="4" fontId="15" fillId="2" borderId="6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64" fontId="5" fillId="0" borderId="0" xfId="2" applyFont="1"/>
    <xf numFmtId="4" fontId="5" fillId="0" borderId="0" xfId="0" applyNumberFormat="1" applyFont="1"/>
    <xf numFmtId="0" fontId="11" fillId="0" borderId="42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7" fillId="0" borderId="62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right" vertical="center" wrapText="1"/>
    </xf>
    <xf numFmtId="0" fontId="7" fillId="2" borderId="48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right" vertical="center" wrapText="1"/>
    </xf>
    <xf numFmtId="0" fontId="12" fillId="2" borderId="40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41" xfId="0" applyFont="1" applyFill="1" applyBorder="1" applyAlignment="1">
      <alignment horizontal="right" vertical="center" wrapText="1"/>
    </xf>
    <xf numFmtId="0" fontId="3" fillId="0" borderId="3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11" fillId="0" borderId="4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44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57" xfId="0" applyFont="1" applyFill="1" applyBorder="1" applyAlignment="1">
      <alignment horizontal="left" vertical="center"/>
    </xf>
    <xf numFmtId="0" fontId="5" fillId="0" borderId="58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1457325</xdr:colOff>
      <xdr:row>1</xdr:row>
      <xdr:rowOff>38100</xdr:rowOff>
    </xdr:from>
    <xdr:to>
      <xdr:col>7</xdr:col>
      <xdr:colOff>466725</xdr:colOff>
      <xdr:row>1</xdr:row>
      <xdr:rowOff>676275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124200" y="95250"/>
          <a:ext cx="4829175" cy="6381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1"/>
          <a:r>
            <a:rPr lang="pt-BR" sz="1400" b="0" i="0">
              <a:latin typeface="+mn-lt"/>
              <a:ea typeface="+mn-ea"/>
              <a:cs typeface="+mn-cs"/>
            </a:rPr>
            <a:t>PREFEITURA MUNICIPAL DE JOÃO MONLEVADE</a:t>
          </a:r>
          <a:endParaRPr lang="pt-BR" sz="1400"/>
        </a:p>
        <a:p>
          <a:pPr algn="l" rtl="1"/>
          <a:r>
            <a:rPr lang="pt-BR" sz="1200" b="0" i="0">
              <a:latin typeface="+mn-lt"/>
              <a:ea typeface="+mn-ea"/>
              <a:cs typeface="+mn-cs"/>
            </a:rPr>
            <a:t>SECRETARIA</a:t>
          </a:r>
          <a:r>
            <a:rPr lang="pt-BR" sz="1200" b="0" i="0" baseline="0">
              <a:latin typeface="+mn-lt"/>
              <a:ea typeface="+mn-ea"/>
              <a:cs typeface="+mn-cs"/>
            </a:rPr>
            <a:t> MUNICIPAL DE OBRAS</a:t>
          </a:r>
          <a:endParaRPr lang="pt-BR" sz="1200"/>
        </a:p>
        <a:p>
          <a:pPr algn="l" rtl="1"/>
          <a:r>
            <a:rPr lang="pt-BR" sz="1100" b="0" i="0">
              <a:latin typeface="+mn-lt"/>
              <a:ea typeface="+mn-ea"/>
              <a:cs typeface="+mn-cs"/>
            </a:rPr>
            <a:t>Setor de Engenharia</a:t>
          </a:r>
          <a:endParaRPr lang="pt-BR" sz="900"/>
        </a:p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38100</xdr:rowOff>
    </xdr:from>
    <xdr:to>
      <xdr:col>3</xdr:col>
      <xdr:colOff>923925</xdr:colOff>
      <xdr:row>2</xdr:row>
      <xdr:rowOff>0</xdr:rowOff>
    </xdr:to>
    <xdr:pic>
      <xdr:nvPicPr>
        <xdr:cNvPr id="8829" name="Imagem 36" descr="logo-PMJM-2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525" y="95250"/>
          <a:ext cx="1657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2"/>
  <sheetViews>
    <sheetView showGridLines="0" showZeros="0" tabSelected="1" view="pageBreakPreview" zoomScale="90" zoomScaleSheetLayoutView="90" workbookViewId="0">
      <selection activeCell="A5" sqref="A5"/>
    </sheetView>
  </sheetViews>
  <sheetFormatPr defaultRowHeight="12.75"/>
  <cols>
    <col min="1" max="1" width="7" style="1" customWidth="1"/>
    <col min="2" max="2" width="10.28515625" style="1" customWidth="1"/>
    <col min="3" max="3" width="11" style="1" customWidth="1"/>
    <col min="4" max="4" width="60.140625" style="1" customWidth="1"/>
    <col min="5" max="5" width="6.5703125" style="1" customWidth="1"/>
    <col min="6" max="6" width="9.7109375" style="1" customWidth="1"/>
    <col min="7" max="8" width="10.85546875" style="1" customWidth="1"/>
    <col min="9" max="9" width="14" style="1" customWidth="1"/>
    <col min="10" max="11" width="9.140625" style="1"/>
    <col min="12" max="12" width="16.7109375" style="1" customWidth="1"/>
    <col min="13" max="16384" width="9.140625" style="1"/>
  </cols>
  <sheetData>
    <row r="1" spans="1:9" ht="4.5" customHeight="1"/>
    <row r="2" spans="1:9" ht="53.25" customHeight="1">
      <c r="A2" s="161"/>
      <c r="B2" s="161"/>
      <c r="C2" s="161"/>
      <c r="D2" s="46"/>
      <c r="E2" s="46"/>
      <c r="F2" s="46"/>
      <c r="G2" s="46"/>
      <c r="H2" s="46"/>
      <c r="I2" s="46"/>
    </row>
    <row r="3" spans="1:9" ht="10.5" customHeight="1" thickBot="1">
      <c r="A3" s="181"/>
      <c r="B3" s="181"/>
      <c r="C3" s="181"/>
      <c r="D3" s="181"/>
      <c r="E3" s="181"/>
      <c r="F3" s="181"/>
      <c r="G3" s="181"/>
      <c r="H3" s="181"/>
      <c r="I3" s="181"/>
    </row>
    <row r="4" spans="1:9" ht="20.100000000000001" customHeight="1" thickBot="1">
      <c r="A4" s="182" t="s">
        <v>1374</v>
      </c>
      <c r="B4" s="183"/>
      <c r="C4" s="183"/>
      <c r="D4" s="183"/>
      <c r="E4" s="183"/>
      <c r="F4" s="183"/>
      <c r="G4" s="183"/>
      <c r="H4" s="183"/>
      <c r="I4" s="184"/>
    </row>
    <row r="5" spans="1:9" ht="3.75" customHeight="1" thickBot="1">
      <c r="A5" s="2"/>
      <c r="B5" s="2"/>
      <c r="C5" s="2"/>
      <c r="D5" s="2"/>
      <c r="E5" s="2"/>
      <c r="F5" s="2"/>
      <c r="G5" s="2"/>
      <c r="H5" s="2"/>
      <c r="I5" s="2"/>
    </row>
    <row r="6" spans="1:9" ht="20.100000000000001" customHeight="1">
      <c r="A6" s="169" t="s">
        <v>21</v>
      </c>
      <c r="B6" s="170"/>
      <c r="C6" s="170"/>
      <c r="D6" s="170"/>
      <c r="E6" s="170"/>
      <c r="F6" s="171"/>
      <c r="G6" s="178"/>
      <c r="H6" s="179"/>
      <c r="I6" s="180"/>
    </row>
    <row r="7" spans="1:9" ht="20.100000000000001" customHeight="1">
      <c r="A7" s="172" t="s">
        <v>39</v>
      </c>
      <c r="B7" s="173"/>
      <c r="C7" s="173"/>
      <c r="D7" s="173"/>
      <c r="E7" s="173"/>
      <c r="F7" s="174"/>
      <c r="G7" s="166" t="s">
        <v>1373</v>
      </c>
      <c r="H7" s="167"/>
      <c r="I7" s="168"/>
    </row>
    <row r="8" spans="1:9" ht="20.100000000000001" customHeight="1">
      <c r="A8" s="172" t="s">
        <v>24</v>
      </c>
      <c r="B8" s="173"/>
      <c r="C8" s="173"/>
      <c r="D8" s="173"/>
      <c r="E8" s="174"/>
      <c r="F8" s="175" t="s">
        <v>7</v>
      </c>
      <c r="G8" s="176"/>
      <c r="H8" s="176"/>
      <c r="I8" s="177"/>
    </row>
    <row r="9" spans="1:9" ht="20.100000000000001" customHeight="1">
      <c r="A9" s="156" t="s">
        <v>1302</v>
      </c>
      <c r="B9" s="157"/>
      <c r="C9" s="157"/>
      <c r="D9" s="157"/>
      <c r="E9" s="158"/>
      <c r="F9" s="164" t="s">
        <v>5</v>
      </c>
      <c r="G9" s="162" t="s">
        <v>3</v>
      </c>
      <c r="H9" s="3" t="s">
        <v>13</v>
      </c>
      <c r="I9" s="4" t="s">
        <v>4</v>
      </c>
    </row>
    <row r="10" spans="1:9" ht="20.100000000000001" customHeight="1" thickBot="1">
      <c r="A10" s="142" t="s">
        <v>40</v>
      </c>
      <c r="B10" s="143"/>
      <c r="C10" s="143"/>
      <c r="D10" s="143"/>
      <c r="E10" s="144"/>
      <c r="F10" s="165"/>
      <c r="G10" s="163"/>
      <c r="H10" s="5" t="s">
        <v>20</v>
      </c>
      <c r="I10" s="42">
        <v>0.25</v>
      </c>
    </row>
    <row r="11" spans="1:9" ht="3.75" customHeight="1" thickBot="1">
      <c r="A11" s="185"/>
      <c r="B11" s="185"/>
      <c r="C11" s="185"/>
      <c r="D11" s="185"/>
      <c r="E11" s="185"/>
      <c r="F11" s="185"/>
      <c r="G11" s="185"/>
      <c r="H11" s="185"/>
      <c r="I11" s="185"/>
    </row>
    <row r="12" spans="1:9" ht="39" thickBot="1">
      <c r="A12" s="6" t="s">
        <v>0</v>
      </c>
      <c r="B12" s="24" t="s">
        <v>19</v>
      </c>
      <c r="C12" s="7" t="s">
        <v>2</v>
      </c>
      <c r="D12" s="16" t="s">
        <v>1</v>
      </c>
      <c r="E12" s="7" t="s">
        <v>11</v>
      </c>
      <c r="F12" s="7" t="s">
        <v>12</v>
      </c>
      <c r="G12" s="8" t="s">
        <v>22</v>
      </c>
      <c r="H12" s="8" t="s">
        <v>23</v>
      </c>
      <c r="I12" s="9" t="s">
        <v>6</v>
      </c>
    </row>
    <row r="13" spans="1:9" ht="25.5" customHeight="1" thickBot="1">
      <c r="A13" s="147" t="s">
        <v>41</v>
      </c>
      <c r="B13" s="148"/>
      <c r="C13" s="148"/>
      <c r="D13" s="148"/>
      <c r="E13" s="148"/>
      <c r="F13" s="148"/>
      <c r="G13" s="148"/>
      <c r="H13" s="148"/>
      <c r="I13" s="149"/>
    </row>
    <row r="14" spans="1:9" ht="20.100000000000001" customHeight="1">
      <c r="A14" s="72">
        <v>1</v>
      </c>
      <c r="B14" s="73"/>
      <c r="C14" s="74"/>
      <c r="D14" s="75" t="s">
        <v>56</v>
      </c>
      <c r="E14" s="76"/>
      <c r="F14" s="77"/>
      <c r="G14" s="77"/>
      <c r="H14" s="77"/>
      <c r="I14" s="78"/>
    </row>
    <row r="15" spans="1:9" ht="38.25">
      <c r="A15" s="67" t="s">
        <v>8</v>
      </c>
      <c r="B15" s="51" t="s">
        <v>45</v>
      </c>
      <c r="C15" s="51" t="s">
        <v>47</v>
      </c>
      <c r="D15" s="26" t="s">
        <v>57</v>
      </c>
      <c r="E15" s="51" t="s">
        <v>66</v>
      </c>
      <c r="F15" s="52">
        <v>10</v>
      </c>
      <c r="G15" s="52">
        <v>307</v>
      </c>
      <c r="H15" s="17">
        <f t="shared" ref="H15:H24" si="0">ROUND(G15+(G15*$I$10),2)</f>
        <v>383.75</v>
      </c>
      <c r="I15" s="20">
        <f t="shared" ref="I15:I23" si="1">ROUND(F15*H15,2)</f>
        <v>3837.5</v>
      </c>
    </row>
    <row r="16" spans="1:9" ht="18.75" customHeight="1">
      <c r="A16" s="67" t="s">
        <v>34</v>
      </c>
      <c r="B16" s="51" t="s">
        <v>45</v>
      </c>
      <c r="C16" s="51" t="s">
        <v>48</v>
      </c>
      <c r="D16" s="26" t="s">
        <v>58</v>
      </c>
      <c r="E16" s="51" t="s">
        <v>66</v>
      </c>
      <c r="F16" s="52">
        <v>99</v>
      </c>
      <c r="G16" s="52">
        <v>77.260000000000005</v>
      </c>
      <c r="H16" s="17">
        <f t="shared" si="0"/>
        <v>96.58</v>
      </c>
      <c r="I16" s="20">
        <f t="shared" si="1"/>
        <v>9561.42</v>
      </c>
    </row>
    <row r="17" spans="1:9" ht="38.25">
      <c r="A17" s="67" t="s">
        <v>35</v>
      </c>
      <c r="B17" s="51" t="s">
        <v>45</v>
      </c>
      <c r="C17" s="51" t="s">
        <v>49</v>
      </c>
      <c r="D17" s="26" t="s">
        <v>59</v>
      </c>
      <c r="E17" s="51" t="s">
        <v>67</v>
      </c>
      <c r="F17" s="52">
        <v>1</v>
      </c>
      <c r="G17" s="52">
        <v>1807.57</v>
      </c>
      <c r="H17" s="17">
        <f t="shared" si="0"/>
        <v>2259.46</v>
      </c>
      <c r="I17" s="20">
        <f t="shared" si="1"/>
        <v>2259.46</v>
      </c>
    </row>
    <row r="18" spans="1:9" ht="22.5" customHeight="1">
      <c r="A18" s="67" t="s">
        <v>36</v>
      </c>
      <c r="B18" s="81" t="s">
        <v>46</v>
      </c>
      <c r="C18" s="51" t="s">
        <v>50</v>
      </c>
      <c r="D18" s="26" t="s">
        <v>60</v>
      </c>
      <c r="E18" s="51" t="s">
        <v>67</v>
      </c>
      <c r="F18" s="52">
        <v>1</v>
      </c>
      <c r="G18" s="52">
        <v>2724.38</v>
      </c>
      <c r="H18" s="17">
        <f t="shared" si="0"/>
        <v>3405.48</v>
      </c>
      <c r="I18" s="20">
        <f t="shared" si="1"/>
        <v>3405.48</v>
      </c>
    </row>
    <row r="19" spans="1:9" ht="38.25">
      <c r="A19" s="67" t="s">
        <v>37</v>
      </c>
      <c r="B19" s="51" t="s">
        <v>45</v>
      </c>
      <c r="C19" s="51" t="s">
        <v>51</v>
      </c>
      <c r="D19" s="26" t="s">
        <v>61</v>
      </c>
      <c r="E19" s="51" t="s">
        <v>68</v>
      </c>
      <c r="F19" s="52">
        <v>127.78</v>
      </c>
      <c r="G19" s="52">
        <v>69.459999999999994</v>
      </c>
      <c r="H19" s="17">
        <f t="shared" si="0"/>
        <v>86.83</v>
      </c>
      <c r="I19" s="20">
        <f t="shared" si="1"/>
        <v>11095.14</v>
      </c>
    </row>
    <row r="20" spans="1:9" ht="38.25">
      <c r="A20" s="67" t="s">
        <v>38</v>
      </c>
      <c r="B20" s="81" t="s">
        <v>46</v>
      </c>
      <c r="C20" s="51" t="s">
        <v>52</v>
      </c>
      <c r="D20" s="26" t="s">
        <v>62</v>
      </c>
      <c r="E20" s="51" t="s">
        <v>69</v>
      </c>
      <c r="F20" s="52">
        <v>8</v>
      </c>
      <c r="G20" s="52">
        <v>995</v>
      </c>
      <c r="H20" s="17">
        <f>ROUND(G20+(G20*$I$10),2)</f>
        <v>1243.75</v>
      </c>
      <c r="I20" s="20">
        <f>ROUND(F20*H20,2)</f>
        <v>9950</v>
      </c>
    </row>
    <row r="21" spans="1:9" ht="38.25">
      <c r="A21" s="67" t="s">
        <v>42</v>
      </c>
      <c r="B21" s="81" t="s">
        <v>46</v>
      </c>
      <c r="C21" s="51" t="s">
        <v>53</v>
      </c>
      <c r="D21" s="26" t="s">
        <v>63</v>
      </c>
      <c r="E21" s="51" t="s">
        <v>69</v>
      </c>
      <c r="F21" s="52">
        <v>8</v>
      </c>
      <c r="G21" s="52">
        <v>777.34</v>
      </c>
      <c r="H21" s="17">
        <f>ROUND(G21+(G21*$I$10),2)</f>
        <v>971.68</v>
      </c>
      <c r="I21" s="20">
        <f>ROUND(F21*H21,2)</f>
        <v>7773.44</v>
      </c>
    </row>
    <row r="22" spans="1:9" ht="38.25">
      <c r="A22" s="67" t="s">
        <v>43</v>
      </c>
      <c r="B22" s="81" t="s">
        <v>46</v>
      </c>
      <c r="C22" s="51" t="s">
        <v>54</v>
      </c>
      <c r="D22" s="26" t="s">
        <v>64</v>
      </c>
      <c r="E22" s="51" t="s">
        <v>69</v>
      </c>
      <c r="F22" s="52">
        <v>8</v>
      </c>
      <c r="G22" s="52">
        <v>1243.75</v>
      </c>
      <c r="H22" s="17">
        <f>ROUND(G22+(G22*$I$10),2)</f>
        <v>1554.69</v>
      </c>
      <c r="I22" s="20">
        <f>ROUND(F22*H22,2)</f>
        <v>12437.52</v>
      </c>
    </row>
    <row r="23" spans="1:9" ht="24">
      <c r="A23" s="67" t="s">
        <v>44</v>
      </c>
      <c r="B23" s="81" t="s">
        <v>46</v>
      </c>
      <c r="C23" s="51" t="s">
        <v>55</v>
      </c>
      <c r="D23" s="26" t="s">
        <v>65</v>
      </c>
      <c r="E23" s="51" t="s">
        <v>67</v>
      </c>
      <c r="F23" s="52">
        <v>1</v>
      </c>
      <c r="G23" s="52">
        <v>326219.88</v>
      </c>
      <c r="H23" s="17">
        <f t="shared" si="0"/>
        <v>407774.85</v>
      </c>
      <c r="I23" s="20">
        <f t="shared" si="1"/>
        <v>407774.85</v>
      </c>
    </row>
    <row r="24" spans="1:9" ht="15" customHeight="1">
      <c r="A24" s="47"/>
      <c r="B24" s="48"/>
      <c r="C24" s="49"/>
      <c r="D24" s="80" t="s">
        <v>14</v>
      </c>
      <c r="E24" s="33"/>
      <c r="F24" s="50"/>
      <c r="G24" s="27"/>
      <c r="H24" s="28">
        <f t="shared" si="0"/>
        <v>0</v>
      </c>
      <c r="I24" s="29">
        <f>SUM(I15:I23)</f>
        <v>468094.81</v>
      </c>
    </row>
    <row r="25" spans="1:9" ht="15" customHeight="1">
      <c r="A25" s="37"/>
      <c r="B25" s="38"/>
      <c r="C25" s="38"/>
      <c r="D25" s="38"/>
      <c r="E25" s="38"/>
      <c r="F25" s="38"/>
      <c r="G25" s="69"/>
      <c r="H25" s="39"/>
      <c r="I25" s="40"/>
    </row>
    <row r="26" spans="1:9" ht="20.100000000000001" customHeight="1">
      <c r="A26" s="30">
        <v>2</v>
      </c>
      <c r="B26" s="31"/>
      <c r="C26" s="32"/>
      <c r="D26" s="43" t="s">
        <v>70</v>
      </c>
      <c r="E26" s="33"/>
      <c r="F26" s="34"/>
      <c r="G26" s="34"/>
      <c r="H26" s="34"/>
      <c r="I26" s="35"/>
    </row>
    <row r="27" spans="1:9" ht="38.25">
      <c r="A27" s="19" t="s">
        <v>9</v>
      </c>
      <c r="B27" s="53" t="s">
        <v>45</v>
      </c>
      <c r="C27" s="53" t="s">
        <v>71</v>
      </c>
      <c r="D27" s="68" t="s">
        <v>76</v>
      </c>
      <c r="E27" s="53" t="s">
        <v>66</v>
      </c>
      <c r="F27" s="22">
        <v>1575</v>
      </c>
      <c r="G27" s="70">
        <v>0.64</v>
      </c>
      <c r="H27" s="17">
        <f>ROUND(G27+(G27*$I$10),2)</f>
        <v>0.8</v>
      </c>
      <c r="I27" s="20">
        <f>ROUND(F27*H27,2)</f>
        <v>1260</v>
      </c>
    </row>
    <row r="28" spans="1:9" ht="51">
      <c r="A28" s="19" t="s">
        <v>10</v>
      </c>
      <c r="B28" s="53" t="s">
        <v>45</v>
      </c>
      <c r="C28" s="53" t="s">
        <v>72</v>
      </c>
      <c r="D28" s="68" t="s">
        <v>77</v>
      </c>
      <c r="E28" s="53" t="s">
        <v>81</v>
      </c>
      <c r="F28" s="23">
        <v>158.44</v>
      </c>
      <c r="G28" s="70">
        <v>68.09</v>
      </c>
      <c r="H28" s="17">
        <f>ROUND(G28+(G28*$I$10),2)</f>
        <v>85.11</v>
      </c>
      <c r="I28" s="20">
        <f>ROUND(F28*H28,2)</f>
        <v>13484.83</v>
      </c>
    </row>
    <row r="29" spans="1:9" ht="38.25">
      <c r="A29" s="19" t="s">
        <v>25</v>
      </c>
      <c r="B29" s="53" t="s">
        <v>45</v>
      </c>
      <c r="C29" s="53" t="s">
        <v>73</v>
      </c>
      <c r="D29" s="68" t="s">
        <v>78</v>
      </c>
      <c r="E29" s="53" t="s">
        <v>81</v>
      </c>
      <c r="F29" s="22">
        <v>250.58</v>
      </c>
      <c r="G29" s="70">
        <v>88.5</v>
      </c>
      <c r="H29" s="17">
        <f t="shared" ref="H29:H34" si="2">ROUND(G29+(G29*$I$10),2)</f>
        <v>110.63</v>
      </c>
      <c r="I29" s="20">
        <f t="shared" ref="I29:I34" si="3">ROUND(F29*H29,2)</f>
        <v>27721.67</v>
      </c>
    </row>
    <row r="30" spans="1:9" ht="38.25">
      <c r="A30" s="19" t="s">
        <v>26</v>
      </c>
      <c r="B30" s="53" t="s">
        <v>45</v>
      </c>
      <c r="C30" s="53" t="s">
        <v>74</v>
      </c>
      <c r="D30" s="68" t="s">
        <v>79</v>
      </c>
      <c r="E30" s="53" t="s">
        <v>66</v>
      </c>
      <c r="F30" s="23">
        <v>107.09</v>
      </c>
      <c r="G30" s="70">
        <v>2.99</v>
      </c>
      <c r="H30" s="17">
        <f t="shared" si="2"/>
        <v>3.74</v>
      </c>
      <c r="I30" s="20">
        <f t="shared" si="3"/>
        <v>400.52</v>
      </c>
    </row>
    <row r="31" spans="1:9" ht="63.75">
      <c r="A31" s="19" t="s">
        <v>27</v>
      </c>
      <c r="B31" s="53" t="s">
        <v>45</v>
      </c>
      <c r="C31" s="53" t="s">
        <v>75</v>
      </c>
      <c r="D31" s="68" t="s">
        <v>80</v>
      </c>
      <c r="E31" s="53" t="s">
        <v>81</v>
      </c>
      <c r="F31" s="23">
        <v>210.86</v>
      </c>
      <c r="G31" s="70">
        <v>12.97</v>
      </c>
      <c r="H31" s="17">
        <f t="shared" si="2"/>
        <v>16.21</v>
      </c>
      <c r="I31" s="20">
        <f t="shared" si="3"/>
        <v>3418.04</v>
      </c>
    </row>
    <row r="32" spans="1:9" ht="53.25" customHeight="1">
      <c r="A32" s="19" t="s">
        <v>28</v>
      </c>
      <c r="B32" s="53" t="s">
        <v>45</v>
      </c>
      <c r="C32" s="53" t="s">
        <v>73</v>
      </c>
      <c r="D32" s="68" t="s">
        <v>78</v>
      </c>
      <c r="E32" s="53" t="s">
        <v>81</v>
      </c>
      <c r="F32" s="23">
        <v>15.68</v>
      </c>
      <c r="G32" s="70">
        <v>88.5</v>
      </c>
      <c r="H32" s="17">
        <f t="shared" si="2"/>
        <v>110.63</v>
      </c>
      <c r="I32" s="20">
        <f t="shared" si="3"/>
        <v>1734.68</v>
      </c>
    </row>
    <row r="33" spans="1:9" ht="38.25">
      <c r="A33" s="19" t="s">
        <v>29</v>
      </c>
      <c r="B33" s="53" t="s">
        <v>45</v>
      </c>
      <c r="C33" s="53" t="s">
        <v>74</v>
      </c>
      <c r="D33" s="68" t="s">
        <v>79</v>
      </c>
      <c r="E33" s="53" t="s">
        <v>66</v>
      </c>
      <c r="F33" s="23">
        <v>13.37</v>
      </c>
      <c r="G33" s="70">
        <v>2.99</v>
      </c>
      <c r="H33" s="17">
        <f t="shared" si="2"/>
        <v>3.74</v>
      </c>
      <c r="I33" s="20">
        <f t="shared" si="3"/>
        <v>50</v>
      </c>
    </row>
    <row r="34" spans="1:9" ht="63.75">
      <c r="A34" s="19" t="s">
        <v>30</v>
      </c>
      <c r="B34" s="53" t="s">
        <v>45</v>
      </c>
      <c r="C34" s="53" t="s">
        <v>75</v>
      </c>
      <c r="D34" s="68" t="s">
        <v>80</v>
      </c>
      <c r="E34" s="53" t="s">
        <v>81</v>
      </c>
      <c r="F34" s="23">
        <v>11.42</v>
      </c>
      <c r="G34" s="70">
        <v>12.97</v>
      </c>
      <c r="H34" s="17">
        <f t="shared" si="2"/>
        <v>16.21</v>
      </c>
      <c r="I34" s="20">
        <f t="shared" si="3"/>
        <v>185.12</v>
      </c>
    </row>
    <row r="35" spans="1:9" ht="38.25">
      <c r="A35" s="19" t="s">
        <v>31</v>
      </c>
      <c r="B35" s="53" t="s">
        <v>45</v>
      </c>
      <c r="C35" s="53" t="s">
        <v>73</v>
      </c>
      <c r="D35" s="68" t="s">
        <v>78</v>
      </c>
      <c r="E35" s="53" t="s">
        <v>81</v>
      </c>
      <c r="F35" s="17">
        <v>3.65</v>
      </c>
      <c r="G35" s="70">
        <v>88.5</v>
      </c>
      <c r="H35" s="17">
        <f>ROUND(G35+(G35*$I$10),2)</f>
        <v>110.63</v>
      </c>
      <c r="I35" s="20">
        <f>ROUND(F35*H35,2)</f>
        <v>403.8</v>
      </c>
    </row>
    <row r="36" spans="1:9" ht="38.25">
      <c r="A36" s="19" t="s">
        <v>32</v>
      </c>
      <c r="B36" s="53" t="s">
        <v>45</v>
      </c>
      <c r="C36" s="53" t="s">
        <v>74</v>
      </c>
      <c r="D36" s="68" t="s">
        <v>79</v>
      </c>
      <c r="E36" s="53" t="s">
        <v>66</v>
      </c>
      <c r="F36" s="17">
        <v>4.84</v>
      </c>
      <c r="G36" s="70">
        <v>2.99</v>
      </c>
      <c r="H36" s="17">
        <f>ROUND(G36+(G36*$I$10),2)</f>
        <v>3.74</v>
      </c>
      <c r="I36" s="20">
        <f>ROUND(F36*H36,2)</f>
        <v>18.100000000000001</v>
      </c>
    </row>
    <row r="37" spans="1:9" ht="63.75">
      <c r="A37" s="19" t="s">
        <v>33</v>
      </c>
      <c r="B37" s="53" t="s">
        <v>45</v>
      </c>
      <c r="C37" s="53" t="s">
        <v>75</v>
      </c>
      <c r="D37" s="68" t="s">
        <v>80</v>
      </c>
      <c r="E37" s="53" t="s">
        <v>81</v>
      </c>
      <c r="F37" s="17">
        <v>1.23</v>
      </c>
      <c r="G37" s="70">
        <v>12.97</v>
      </c>
      <c r="H37" s="17">
        <f>ROUND(G37+(G37*$I$10),2)</f>
        <v>16.21</v>
      </c>
      <c r="I37" s="20">
        <f>ROUND(F37*H37,2)</f>
        <v>19.940000000000001</v>
      </c>
    </row>
    <row r="38" spans="1:9" ht="15" customHeight="1">
      <c r="A38" s="56"/>
      <c r="B38" s="57"/>
      <c r="C38" s="58"/>
      <c r="D38" s="79" t="s">
        <v>14</v>
      </c>
      <c r="E38" s="59"/>
      <c r="F38" s="54"/>
      <c r="G38" s="55"/>
      <c r="H38" s="60">
        <f>ROUND(G38+(G38*$I$10),2)</f>
        <v>0</v>
      </c>
      <c r="I38" s="61">
        <f>SUM(I27:I37)</f>
        <v>48696.700000000004</v>
      </c>
    </row>
    <row r="39" spans="1:9" ht="15" customHeight="1">
      <c r="A39" s="44"/>
      <c r="B39" s="62"/>
      <c r="C39" s="63"/>
      <c r="D39" s="64"/>
      <c r="E39" s="18"/>
      <c r="F39" s="65"/>
      <c r="G39" s="65"/>
      <c r="H39" s="41"/>
      <c r="I39" s="45"/>
    </row>
    <row r="40" spans="1:9" ht="20.100000000000001" customHeight="1">
      <c r="A40" s="30">
        <v>3</v>
      </c>
      <c r="B40" s="31"/>
      <c r="C40" s="32"/>
      <c r="D40" s="43" t="s">
        <v>82</v>
      </c>
      <c r="E40" s="33"/>
      <c r="F40" s="34"/>
      <c r="G40" s="34"/>
      <c r="H40" s="34"/>
      <c r="I40" s="35"/>
    </row>
    <row r="41" spans="1:9" ht="38.25">
      <c r="A41" s="67" t="s">
        <v>83</v>
      </c>
      <c r="B41" s="51" t="s">
        <v>45</v>
      </c>
      <c r="C41" s="51" t="s">
        <v>84</v>
      </c>
      <c r="D41" s="26" t="s">
        <v>85</v>
      </c>
      <c r="E41" s="51" t="s">
        <v>66</v>
      </c>
      <c r="F41" s="25">
        <v>46.65</v>
      </c>
      <c r="G41" s="52">
        <v>39.75</v>
      </c>
      <c r="H41" s="66">
        <f t="shared" ref="H41:H75" si="4">ROUND(G41+(G41*$I$10),2)</f>
        <v>49.69</v>
      </c>
      <c r="I41" s="20">
        <f t="shared" ref="I41:I74" si="5">ROUND(F41*H41,2)</f>
        <v>2318.04</v>
      </c>
    </row>
    <row r="42" spans="1:9" ht="38.25">
      <c r="A42" s="67" t="s">
        <v>86</v>
      </c>
      <c r="B42" s="51" t="s">
        <v>45</v>
      </c>
      <c r="C42" s="51" t="s">
        <v>87</v>
      </c>
      <c r="D42" s="26" t="s">
        <v>88</v>
      </c>
      <c r="E42" s="51" t="s">
        <v>66</v>
      </c>
      <c r="F42" s="25">
        <v>131.71</v>
      </c>
      <c r="G42" s="52">
        <v>74.98</v>
      </c>
      <c r="H42" s="66">
        <f t="shared" si="4"/>
        <v>93.73</v>
      </c>
      <c r="I42" s="20">
        <f t="shared" si="5"/>
        <v>12345.18</v>
      </c>
    </row>
    <row r="43" spans="1:9" ht="38.25">
      <c r="A43" s="67" t="s">
        <v>89</v>
      </c>
      <c r="B43" s="51" t="s">
        <v>45</v>
      </c>
      <c r="C43" s="51" t="s">
        <v>90</v>
      </c>
      <c r="D43" s="26" t="s">
        <v>91</v>
      </c>
      <c r="E43" s="51" t="s">
        <v>153</v>
      </c>
      <c r="F43" s="25">
        <v>317.2</v>
      </c>
      <c r="G43" s="52">
        <v>14.32</v>
      </c>
      <c r="H43" s="66">
        <f t="shared" si="4"/>
        <v>17.899999999999999</v>
      </c>
      <c r="I43" s="20">
        <f t="shared" si="5"/>
        <v>5677.88</v>
      </c>
    </row>
    <row r="44" spans="1:9" ht="38.25">
      <c r="A44" s="67" t="s">
        <v>92</v>
      </c>
      <c r="B44" s="51" t="s">
        <v>45</v>
      </c>
      <c r="C44" s="51" t="s">
        <v>93</v>
      </c>
      <c r="D44" s="26" t="s">
        <v>94</v>
      </c>
      <c r="E44" s="51" t="s">
        <v>153</v>
      </c>
      <c r="F44" s="25">
        <v>41.25</v>
      </c>
      <c r="G44" s="52">
        <v>13.15</v>
      </c>
      <c r="H44" s="66">
        <f t="shared" si="4"/>
        <v>16.440000000000001</v>
      </c>
      <c r="I44" s="20">
        <f t="shared" si="5"/>
        <v>678.15</v>
      </c>
    </row>
    <row r="45" spans="1:9" ht="38.25">
      <c r="A45" s="67" t="s">
        <v>95</v>
      </c>
      <c r="B45" s="51" t="s">
        <v>45</v>
      </c>
      <c r="C45" s="51" t="s">
        <v>96</v>
      </c>
      <c r="D45" s="26" t="s">
        <v>97</v>
      </c>
      <c r="E45" s="51" t="s">
        <v>153</v>
      </c>
      <c r="F45" s="25">
        <v>366.94</v>
      </c>
      <c r="G45" s="52">
        <v>11.69</v>
      </c>
      <c r="H45" s="66">
        <f t="shared" si="4"/>
        <v>14.61</v>
      </c>
      <c r="I45" s="20">
        <f t="shared" si="5"/>
        <v>5360.99</v>
      </c>
    </row>
    <row r="46" spans="1:9" ht="38.25">
      <c r="A46" s="67" t="s">
        <v>98</v>
      </c>
      <c r="B46" s="51" t="s">
        <v>45</v>
      </c>
      <c r="C46" s="51" t="s">
        <v>99</v>
      </c>
      <c r="D46" s="26" t="s">
        <v>100</v>
      </c>
      <c r="E46" s="51" t="s">
        <v>153</v>
      </c>
      <c r="F46" s="25">
        <v>225</v>
      </c>
      <c r="G46" s="52">
        <v>9.91</v>
      </c>
      <c r="H46" s="66">
        <f t="shared" si="4"/>
        <v>12.39</v>
      </c>
      <c r="I46" s="20">
        <f t="shared" si="5"/>
        <v>2787.75</v>
      </c>
    </row>
    <row r="47" spans="1:9" ht="38.25">
      <c r="A47" s="67" t="s">
        <v>101</v>
      </c>
      <c r="B47" s="51" t="s">
        <v>45</v>
      </c>
      <c r="C47" s="51" t="s">
        <v>102</v>
      </c>
      <c r="D47" s="26" t="s">
        <v>103</v>
      </c>
      <c r="E47" s="51" t="s">
        <v>153</v>
      </c>
      <c r="F47" s="25">
        <v>134.38</v>
      </c>
      <c r="G47" s="52">
        <v>15.69</v>
      </c>
      <c r="H47" s="66">
        <f t="shared" si="4"/>
        <v>19.61</v>
      </c>
      <c r="I47" s="20">
        <f t="shared" si="5"/>
        <v>2635.19</v>
      </c>
    </row>
    <row r="48" spans="1:9" ht="38.25">
      <c r="A48" s="67" t="s">
        <v>104</v>
      </c>
      <c r="B48" s="51" t="s">
        <v>45</v>
      </c>
      <c r="C48" s="51" t="s">
        <v>105</v>
      </c>
      <c r="D48" s="26" t="s">
        <v>106</v>
      </c>
      <c r="E48" s="51" t="s">
        <v>81</v>
      </c>
      <c r="F48" s="25">
        <v>15.55</v>
      </c>
      <c r="G48" s="52">
        <v>843.83</v>
      </c>
      <c r="H48" s="66">
        <f t="shared" si="4"/>
        <v>1054.79</v>
      </c>
      <c r="I48" s="20">
        <f t="shared" si="5"/>
        <v>16401.98</v>
      </c>
    </row>
    <row r="49" spans="1:9" ht="38.25">
      <c r="A49" s="67" t="s">
        <v>107</v>
      </c>
      <c r="B49" s="51" t="s">
        <v>45</v>
      </c>
      <c r="C49" s="51" t="s">
        <v>84</v>
      </c>
      <c r="D49" s="26" t="s">
        <v>85</v>
      </c>
      <c r="E49" s="51" t="s">
        <v>66</v>
      </c>
      <c r="F49" s="25">
        <v>60.44</v>
      </c>
      <c r="G49" s="52">
        <v>39.75</v>
      </c>
      <c r="H49" s="66">
        <f t="shared" si="4"/>
        <v>49.69</v>
      </c>
      <c r="I49" s="20">
        <f t="shared" si="5"/>
        <v>3003.26</v>
      </c>
    </row>
    <row r="50" spans="1:9" ht="25.5">
      <c r="A50" s="67" t="s">
        <v>108</v>
      </c>
      <c r="B50" s="51" t="s">
        <v>45</v>
      </c>
      <c r="C50" s="51" t="s">
        <v>109</v>
      </c>
      <c r="D50" s="26" t="s">
        <v>110</v>
      </c>
      <c r="E50" s="51" t="s">
        <v>81</v>
      </c>
      <c r="F50" s="25">
        <v>3.89</v>
      </c>
      <c r="G50" s="52">
        <v>795.4</v>
      </c>
      <c r="H50" s="66">
        <f t="shared" si="4"/>
        <v>994.25</v>
      </c>
      <c r="I50" s="20">
        <f t="shared" si="5"/>
        <v>3867.63</v>
      </c>
    </row>
    <row r="51" spans="1:9" ht="38.25">
      <c r="A51" s="67" t="s">
        <v>111</v>
      </c>
      <c r="B51" s="51" t="s">
        <v>45</v>
      </c>
      <c r="C51" s="51" t="s">
        <v>87</v>
      </c>
      <c r="D51" s="26" t="s">
        <v>88</v>
      </c>
      <c r="E51" s="51" t="s">
        <v>66</v>
      </c>
      <c r="F51" s="25">
        <v>349.55</v>
      </c>
      <c r="G51" s="52">
        <v>74.98</v>
      </c>
      <c r="H51" s="66">
        <f t="shared" si="4"/>
        <v>93.73</v>
      </c>
      <c r="I51" s="20">
        <f t="shared" si="5"/>
        <v>32763.32</v>
      </c>
    </row>
    <row r="52" spans="1:9" ht="38.25">
      <c r="A52" s="67" t="s">
        <v>112</v>
      </c>
      <c r="B52" s="51" t="s">
        <v>45</v>
      </c>
      <c r="C52" s="51" t="s">
        <v>93</v>
      </c>
      <c r="D52" s="26" t="s">
        <v>94</v>
      </c>
      <c r="E52" s="51" t="s">
        <v>153</v>
      </c>
      <c r="F52" s="25">
        <v>660.1</v>
      </c>
      <c r="G52" s="52">
        <v>13.15</v>
      </c>
      <c r="H52" s="66">
        <f t="shared" si="4"/>
        <v>16.440000000000001</v>
      </c>
      <c r="I52" s="20">
        <f t="shared" si="5"/>
        <v>10852.04</v>
      </c>
    </row>
    <row r="53" spans="1:9" ht="38.25">
      <c r="A53" s="67" t="s">
        <v>113</v>
      </c>
      <c r="B53" s="51" t="s">
        <v>45</v>
      </c>
      <c r="C53" s="51" t="s">
        <v>96</v>
      </c>
      <c r="D53" s="26" t="s">
        <v>97</v>
      </c>
      <c r="E53" s="51" t="s">
        <v>153</v>
      </c>
      <c r="F53" s="25">
        <v>113.6</v>
      </c>
      <c r="G53" s="52">
        <v>11.69</v>
      </c>
      <c r="H53" s="66">
        <f t="shared" si="4"/>
        <v>14.61</v>
      </c>
      <c r="I53" s="20">
        <f t="shared" si="5"/>
        <v>1659.7</v>
      </c>
    </row>
    <row r="54" spans="1:9" ht="38.25">
      <c r="A54" s="67" t="s">
        <v>114</v>
      </c>
      <c r="B54" s="51" t="s">
        <v>45</v>
      </c>
      <c r="C54" s="51" t="s">
        <v>99</v>
      </c>
      <c r="D54" s="26" t="s">
        <v>100</v>
      </c>
      <c r="E54" s="51" t="s">
        <v>153</v>
      </c>
      <c r="F54" s="25">
        <v>26.41</v>
      </c>
      <c r="G54" s="52">
        <v>9.91</v>
      </c>
      <c r="H54" s="66">
        <f t="shared" si="4"/>
        <v>12.39</v>
      </c>
      <c r="I54" s="20">
        <f t="shared" si="5"/>
        <v>327.22000000000003</v>
      </c>
    </row>
    <row r="55" spans="1:9" ht="25.5">
      <c r="A55" s="67" t="s">
        <v>115</v>
      </c>
      <c r="B55" s="51" t="s">
        <v>45</v>
      </c>
      <c r="C55" s="51" t="s">
        <v>116</v>
      </c>
      <c r="D55" s="26" t="s">
        <v>117</v>
      </c>
      <c r="E55" s="51" t="s">
        <v>153</v>
      </c>
      <c r="F55" s="25">
        <v>356.91</v>
      </c>
      <c r="G55" s="52">
        <v>18.71</v>
      </c>
      <c r="H55" s="66">
        <f t="shared" si="4"/>
        <v>23.39</v>
      </c>
      <c r="I55" s="20">
        <f t="shared" si="5"/>
        <v>8348.1200000000008</v>
      </c>
    </row>
    <row r="56" spans="1:9" ht="38.25">
      <c r="A56" s="67" t="s">
        <v>118</v>
      </c>
      <c r="B56" s="51" t="s">
        <v>45</v>
      </c>
      <c r="C56" s="51" t="s">
        <v>119</v>
      </c>
      <c r="D56" s="26" t="s">
        <v>120</v>
      </c>
      <c r="E56" s="51" t="s">
        <v>81</v>
      </c>
      <c r="F56" s="25">
        <v>24.18</v>
      </c>
      <c r="G56" s="52">
        <v>809.99</v>
      </c>
      <c r="H56" s="66">
        <f t="shared" si="4"/>
        <v>1012.49</v>
      </c>
      <c r="I56" s="20">
        <f t="shared" si="5"/>
        <v>24482.01</v>
      </c>
    </row>
    <row r="57" spans="1:9" ht="51">
      <c r="A57" s="67" t="s">
        <v>121</v>
      </c>
      <c r="B57" s="51" t="s">
        <v>45</v>
      </c>
      <c r="C57" s="51" t="s">
        <v>122</v>
      </c>
      <c r="D57" s="26" t="s">
        <v>123</v>
      </c>
      <c r="E57" s="51" t="s">
        <v>68</v>
      </c>
      <c r="F57" s="25">
        <v>35</v>
      </c>
      <c r="G57" s="52">
        <v>65.2</v>
      </c>
      <c r="H57" s="66">
        <f t="shared" si="4"/>
        <v>81.5</v>
      </c>
      <c r="I57" s="20">
        <f t="shared" si="5"/>
        <v>2852.5</v>
      </c>
    </row>
    <row r="58" spans="1:9" ht="25.5">
      <c r="A58" s="67" t="s">
        <v>124</v>
      </c>
      <c r="B58" s="51" t="s">
        <v>45</v>
      </c>
      <c r="C58" s="51" t="s">
        <v>125</v>
      </c>
      <c r="D58" s="26" t="s">
        <v>126</v>
      </c>
      <c r="E58" s="51" t="s">
        <v>67</v>
      </c>
      <c r="F58" s="25">
        <v>5</v>
      </c>
      <c r="G58" s="52">
        <v>16.78</v>
      </c>
      <c r="H58" s="66">
        <f t="shared" si="4"/>
        <v>20.98</v>
      </c>
      <c r="I58" s="20">
        <f t="shared" si="5"/>
        <v>104.9</v>
      </c>
    </row>
    <row r="59" spans="1:9" ht="38.25">
      <c r="A59" s="67" t="s">
        <v>127</v>
      </c>
      <c r="B59" s="51" t="s">
        <v>45</v>
      </c>
      <c r="C59" s="51" t="s">
        <v>84</v>
      </c>
      <c r="D59" s="26" t="s">
        <v>85</v>
      </c>
      <c r="E59" s="51" t="s">
        <v>66</v>
      </c>
      <c r="F59" s="25">
        <v>4.84</v>
      </c>
      <c r="G59" s="52">
        <v>39.75</v>
      </c>
      <c r="H59" s="66">
        <f t="shared" si="4"/>
        <v>49.69</v>
      </c>
      <c r="I59" s="20">
        <f t="shared" si="5"/>
        <v>240.5</v>
      </c>
    </row>
    <row r="60" spans="1:9" ht="51">
      <c r="A60" s="67" t="s">
        <v>128</v>
      </c>
      <c r="B60" s="51" t="s">
        <v>45</v>
      </c>
      <c r="C60" s="51" t="s">
        <v>129</v>
      </c>
      <c r="D60" s="26" t="s">
        <v>130</v>
      </c>
      <c r="E60" s="51" t="s">
        <v>66</v>
      </c>
      <c r="F60" s="25">
        <v>4.4000000000000004</v>
      </c>
      <c r="G60" s="52">
        <v>122.72</v>
      </c>
      <c r="H60" s="66">
        <f t="shared" si="4"/>
        <v>153.4</v>
      </c>
      <c r="I60" s="20">
        <f t="shared" si="5"/>
        <v>674.96</v>
      </c>
    </row>
    <row r="61" spans="1:9" ht="25.5">
      <c r="A61" s="67" t="s">
        <v>131</v>
      </c>
      <c r="B61" s="51" t="s">
        <v>45</v>
      </c>
      <c r="C61" s="51" t="s">
        <v>132</v>
      </c>
      <c r="D61" s="26" t="s">
        <v>133</v>
      </c>
      <c r="E61" s="51" t="s">
        <v>153</v>
      </c>
      <c r="F61" s="25">
        <v>116.61</v>
      </c>
      <c r="G61" s="52">
        <v>12.93</v>
      </c>
      <c r="H61" s="66">
        <f t="shared" si="4"/>
        <v>16.16</v>
      </c>
      <c r="I61" s="20">
        <f t="shared" si="5"/>
        <v>1884.42</v>
      </c>
    </row>
    <row r="62" spans="1:9" ht="38.25">
      <c r="A62" s="67" t="s">
        <v>134</v>
      </c>
      <c r="B62" s="51" t="s">
        <v>45</v>
      </c>
      <c r="C62" s="51" t="s">
        <v>99</v>
      </c>
      <c r="D62" s="26" t="s">
        <v>100</v>
      </c>
      <c r="E62" s="51" t="s">
        <v>153</v>
      </c>
      <c r="F62" s="25">
        <v>83.78</v>
      </c>
      <c r="G62" s="52">
        <v>9.91</v>
      </c>
      <c r="H62" s="66">
        <f t="shared" si="4"/>
        <v>12.39</v>
      </c>
      <c r="I62" s="20">
        <f t="shared" si="5"/>
        <v>1038.03</v>
      </c>
    </row>
    <row r="63" spans="1:9" ht="25.5">
      <c r="A63" s="67" t="s">
        <v>135</v>
      </c>
      <c r="B63" s="51" t="s">
        <v>45</v>
      </c>
      <c r="C63" s="51" t="s">
        <v>136</v>
      </c>
      <c r="D63" s="26" t="s">
        <v>137</v>
      </c>
      <c r="E63" s="51" t="s">
        <v>153</v>
      </c>
      <c r="F63" s="25">
        <v>13.87</v>
      </c>
      <c r="G63" s="52">
        <v>9.16</v>
      </c>
      <c r="H63" s="66">
        <f t="shared" si="4"/>
        <v>11.45</v>
      </c>
      <c r="I63" s="20">
        <f t="shared" si="5"/>
        <v>158.81</v>
      </c>
    </row>
    <row r="64" spans="1:9" ht="25.5">
      <c r="A64" s="67" t="s">
        <v>138</v>
      </c>
      <c r="B64" s="51" t="s">
        <v>45</v>
      </c>
      <c r="C64" s="51" t="s">
        <v>116</v>
      </c>
      <c r="D64" s="26" t="s">
        <v>117</v>
      </c>
      <c r="E64" s="51" t="s">
        <v>153</v>
      </c>
      <c r="F64" s="25">
        <v>13.08</v>
      </c>
      <c r="G64" s="52">
        <v>18.71</v>
      </c>
      <c r="H64" s="66">
        <f t="shared" si="4"/>
        <v>23.39</v>
      </c>
      <c r="I64" s="20">
        <f t="shared" si="5"/>
        <v>305.94</v>
      </c>
    </row>
    <row r="65" spans="1:9" ht="38.25">
      <c r="A65" s="67" t="s">
        <v>139</v>
      </c>
      <c r="B65" s="51" t="s">
        <v>45</v>
      </c>
      <c r="C65" s="51" t="s">
        <v>119</v>
      </c>
      <c r="D65" s="26" t="s">
        <v>120</v>
      </c>
      <c r="E65" s="51" t="s">
        <v>81</v>
      </c>
      <c r="F65" s="25">
        <v>2.42</v>
      </c>
      <c r="G65" s="52">
        <v>809.99</v>
      </c>
      <c r="H65" s="66">
        <f t="shared" si="4"/>
        <v>1012.49</v>
      </c>
      <c r="I65" s="20">
        <f t="shared" si="5"/>
        <v>2450.23</v>
      </c>
    </row>
    <row r="66" spans="1:9" ht="51">
      <c r="A66" s="67" t="s">
        <v>140</v>
      </c>
      <c r="B66" s="51" t="s">
        <v>45</v>
      </c>
      <c r="C66" s="51" t="s">
        <v>122</v>
      </c>
      <c r="D66" s="26" t="s">
        <v>123</v>
      </c>
      <c r="E66" s="51" t="s">
        <v>68</v>
      </c>
      <c r="F66" s="25">
        <v>17.5</v>
      </c>
      <c r="G66" s="52">
        <v>65.2</v>
      </c>
      <c r="H66" s="66">
        <f t="shared" si="4"/>
        <v>81.5</v>
      </c>
      <c r="I66" s="20">
        <f t="shared" si="5"/>
        <v>1426.25</v>
      </c>
    </row>
    <row r="67" spans="1:9" ht="38.25">
      <c r="A67" s="67" t="s">
        <v>141</v>
      </c>
      <c r="B67" s="51" t="s">
        <v>45</v>
      </c>
      <c r="C67" s="51" t="s">
        <v>84</v>
      </c>
      <c r="D67" s="26" t="s">
        <v>85</v>
      </c>
      <c r="E67" s="51" t="s">
        <v>66</v>
      </c>
      <c r="F67" s="25">
        <v>1.25</v>
      </c>
      <c r="G67" s="52">
        <v>39.75</v>
      </c>
      <c r="H67" s="66">
        <f t="shared" si="4"/>
        <v>49.69</v>
      </c>
      <c r="I67" s="20">
        <f t="shared" si="5"/>
        <v>62.11</v>
      </c>
    </row>
    <row r="68" spans="1:9" ht="51">
      <c r="A68" s="67" t="s">
        <v>142</v>
      </c>
      <c r="B68" s="51" t="s">
        <v>45</v>
      </c>
      <c r="C68" s="51" t="s">
        <v>129</v>
      </c>
      <c r="D68" s="26" t="s">
        <v>130</v>
      </c>
      <c r="E68" s="51" t="s">
        <v>66</v>
      </c>
      <c r="F68" s="25">
        <v>5</v>
      </c>
      <c r="G68" s="52">
        <v>122.72</v>
      </c>
      <c r="H68" s="66">
        <f t="shared" si="4"/>
        <v>153.4</v>
      </c>
      <c r="I68" s="20">
        <f t="shared" si="5"/>
        <v>767</v>
      </c>
    </row>
    <row r="69" spans="1:9" ht="25.5">
      <c r="A69" s="67" t="s">
        <v>143</v>
      </c>
      <c r="B69" s="51" t="s">
        <v>45</v>
      </c>
      <c r="C69" s="51" t="s">
        <v>144</v>
      </c>
      <c r="D69" s="26" t="s">
        <v>145</v>
      </c>
      <c r="E69" s="51" t="s">
        <v>153</v>
      </c>
      <c r="F69" s="25">
        <v>10.19</v>
      </c>
      <c r="G69" s="52">
        <v>15.09</v>
      </c>
      <c r="H69" s="66">
        <f t="shared" si="4"/>
        <v>18.86</v>
      </c>
      <c r="I69" s="20">
        <f t="shared" si="5"/>
        <v>192.18</v>
      </c>
    </row>
    <row r="70" spans="1:9" ht="38.25">
      <c r="A70" s="67" t="s">
        <v>146</v>
      </c>
      <c r="B70" s="51" t="s">
        <v>45</v>
      </c>
      <c r="C70" s="51" t="s">
        <v>119</v>
      </c>
      <c r="D70" s="26" t="s">
        <v>120</v>
      </c>
      <c r="E70" s="51" t="s">
        <v>81</v>
      </c>
      <c r="F70" s="25">
        <v>0.63</v>
      </c>
      <c r="G70" s="52">
        <v>809.99</v>
      </c>
      <c r="H70" s="66">
        <f t="shared" si="4"/>
        <v>1012.49</v>
      </c>
      <c r="I70" s="20">
        <f t="shared" si="5"/>
        <v>637.87</v>
      </c>
    </row>
    <row r="71" spans="1:9" ht="38.25">
      <c r="A71" s="67" t="s">
        <v>147</v>
      </c>
      <c r="B71" s="51" t="s">
        <v>45</v>
      </c>
      <c r="C71" s="51" t="s">
        <v>84</v>
      </c>
      <c r="D71" s="26" t="s">
        <v>85</v>
      </c>
      <c r="E71" s="51" t="s">
        <v>66</v>
      </c>
      <c r="F71" s="25">
        <v>13.25</v>
      </c>
      <c r="G71" s="52">
        <v>39.75</v>
      </c>
      <c r="H71" s="66">
        <f t="shared" si="4"/>
        <v>49.69</v>
      </c>
      <c r="I71" s="20">
        <f t="shared" si="5"/>
        <v>658.39</v>
      </c>
    </row>
    <row r="72" spans="1:9" ht="38.25">
      <c r="A72" s="67" t="s">
        <v>148</v>
      </c>
      <c r="B72" s="51" t="s">
        <v>45</v>
      </c>
      <c r="C72" s="51" t="s">
        <v>149</v>
      </c>
      <c r="D72" s="26" t="s">
        <v>150</v>
      </c>
      <c r="E72" s="51" t="s">
        <v>66</v>
      </c>
      <c r="F72" s="25">
        <v>44.97</v>
      </c>
      <c r="G72" s="52">
        <v>90.68</v>
      </c>
      <c r="H72" s="66">
        <f t="shared" si="4"/>
        <v>113.35</v>
      </c>
      <c r="I72" s="20">
        <f t="shared" si="5"/>
        <v>5097.3500000000004</v>
      </c>
    </row>
    <row r="73" spans="1:9" ht="38.25">
      <c r="A73" s="67" t="s">
        <v>151</v>
      </c>
      <c r="B73" s="51" t="s">
        <v>45</v>
      </c>
      <c r="C73" s="51" t="s">
        <v>93</v>
      </c>
      <c r="D73" s="26" t="s">
        <v>94</v>
      </c>
      <c r="E73" s="51" t="s">
        <v>153</v>
      </c>
      <c r="F73" s="25">
        <v>84.2</v>
      </c>
      <c r="G73" s="52">
        <v>13.15</v>
      </c>
      <c r="H73" s="66">
        <f t="shared" si="4"/>
        <v>16.440000000000001</v>
      </c>
      <c r="I73" s="20">
        <f t="shared" si="5"/>
        <v>1384.25</v>
      </c>
    </row>
    <row r="74" spans="1:9" ht="38.25">
      <c r="A74" s="67" t="s">
        <v>152</v>
      </c>
      <c r="B74" s="51" t="s">
        <v>45</v>
      </c>
      <c r="C74" s="51" t="s">
        <v>119</v>
      </c>
      <c r="D74" s="26" t="s">
        <v>120</v>
      </c>
      <c r="E74" s="51" t="s">
        <v>81</v>
      </c>
      <c r="F74" s="25">
        <v>3.64</v>
      </c>
      <c r="G74" s="52">
        <v>809.99</v>
      </c>
      <c r="H74" s="66">
        <f t="shared" si="4"/>
        <v>1012.49</v>
      </c>
      <c r="I74" s="20">
        <f t="shared" si="5"/>
        <v>3685.46</v>
      </c>
    </row>
    <row r="75" spans="1:9" ht="15" customHeight="1">
      <c r="A75" s="56"/>
      <c r="B75" s="57"/>
      <c r="C75" s="58"/>
      <c r="D75" s="79" t="s">
        <v>14</v>
      </c>
      <c r="E75" s="59"/>
      <c r="F75" s="54"/>
      <c r="G75" s="55"/>
      <c r="H75" s="60">
        <f t="shared" si="4"/>
        <v>0</v>
      </c>
      <c r="I75" s="61">
        <f>SUM(I41:I74)</f>
        <v>157129.60999999999</v>
      </c>
    </row>
    <row r="76" spans="1:9" ht="15" customHeight="1">
      <c r="A76" s="44"/>
      <c r="B76" s="62"/>
      <c r="C76" s="63"/>
      <c r="D76" s="64"/>
      <c r="E76" s="18"/>
      <c r="F76" s="65"/>
      <c r="G76" s="65"/>
      <c r="H76" s="41"/>
      <c r="I76" s="45"/>
    </row>
    <row r="77" spans="1:9" ht="20.100000000000001" customHeight="1">
      <c r="A77" s="30">
        <v>4</v>
      </c>
      <c r="B77" s="31"/>
      <c r="C77" s="32"/>
      <c r="D77" s="43" t="s">
        <v>154</v>
      </c>
      <c r="E77" s="33"/>
      <c r="F77" s="34"/>
      <c r="G77" s="34"/>
      <c r="H77" s="34"/>
      <c r="I77" s="35"/>
    </row>
    <row r="78" spans="1:9" ht="51">
      <c r="A78" s="67" t="s">
        <v>155</v>
      </c>
      <c r="B78" s="51" t="s">
        <v>45</v>
      </c>
      <c r="C78" s="51" t="s">
        <v>156</v>
      </c>
      <c r="D78" s="26" t="s">
        <v>157</v>
      </c>
      <c r="E78" s="51" t="s">
        <v>66</v>
      </c>
      <c r="F78" s="25">
        <v>333.34</v>
      </c>
      <c r="G78" s="52">
        <v>45.87</v>
      </c>
      <c r="H78" s="66">
        <f t="shared" ref="H78:H108" si="6">ROUND(G78+(G78*$I$10),2)</f>
        <v>57.34</v>
      </c>
      <c r="I78" s="20">
        <f t="shared" ref="I78:I107" si="7">ROUND(F78*H78,2)</f>
        <v>19113.72</v>
      </c>
    </row>
    <row r="79" spans="1:9" ht="38.25">
      <c r="A79" s="67" t="s">
        <v>158</v>
      </c>
      <c r="B79" s="51" t="s">
        <v>45</v>
      </c>
      <c r="C79" s="51" t="s">
        <v>159</v>
      </c>
      <c r="D79" s="26" t="s">
        <v>160</v>
      </c>
      <c r="E79" s="51" t="s">
        <v>153</v>
      </c>
      <c r="F79" s="25">
        <v>839.33</v>
      </c>
      <c r="G79" s="52">
        <v>10.06</v>
      </c>
      <c r="H79" s="66">
        <f t="shared" si="6"/>
        <v>12.58</v>
      </c>
      <c r="I79" s="20">
        <f t="shared" si="7"/>
        <v>10558.77</v>
      </c>
    </row>
    <row r="80" spans="1:9" ht="38.25">
      <c r="A80" s="67" t="s">
        <v>161</v>
      </c>
      <c r="B80" s="51" t="s">
        <v>45</v>
      </c>
      <c r="C80" s="51" t="s">
        <v>162</v>
      </c>
      <c r="D80" s="26" t="s">
        <v>163</v>
      </c>
      <c r="E80" s="51" t="s">
        <v>153</v>
      </c>
      <c r="F80" s="25">
        <v>312.88</v>
      </c>
      <c r="G80" s="52">
        <v>8.44</v>
      </c>
      <c r="H80" s="66">
        <f t="shared" si="6"/>
        <v>10.55</v>
      </c>
      <c r="I80" s="20">
        <f t="shared" si="7"/>
        <v>3300.88</v>
      </c>
    </row>
    <row r="81" spans="1:9" ht="38.25">
      <c r="A81" s="67" t="s">
        <v>164</v>
      </c>
      <c r="B81" s="51" t="s">
        <v>45</v>
      </c>
      <c r="C81" s="51" t="s">
        <v>165</v>
      </c>
      <c r="D81" s="26" t="s">
        <v>166</v>
      </c>
      <c r="E81" s="51" t="s">
        <v>153</v>
      </c>
      <c r="F81" s="25">
        <v>450.22</v>
      </c>
      <c r="G81" s="52">
        <v>13.06</v>
      </c>
      <c r="H81" s="66">
        <f t="shared" si="6"/>
        <v>16.329999999999998</v>
      </c>
      <c r="I81" s="20">
        <f t="shared" si="7"/>
        <v>7352.09</v>
      </c>
    </row>
    <row r="82" spans="1:9" ht="38.25">
      <c r="A82" s="67" t="s">
        <v>167</v>
      </c>
      <c r="B82" s="51" t="s">
        <v>45</v>
      </c>
      <c r="C82" s="51" t="s">
        <v>168</v>
      </c>
      <c r="D82" s="26" t="s">
        <v>169</v>
      </c>
      <c r="E82" s="51" t="s">
        <v>81</v>
      </c>
      <c r="F82" s="25">
        <v>18.25</v>
      </c>
      <c r="G82" s="52">
        <v>727.05</v>
      </c>
      <c r="H82" s="66">
        <f t="shared" si="6"/>
        <v>908.81</v>
      </c>
      <c r="I82" s="20">
        <f t="shared" si="7"/>
        <v>16585.78</v>
      </c>
    </row>
    <row r="83" spans="1:9" ht="51">
      <c r="A83" s="67" t="s">
        <v>170</v>
      </c>
      <c r="B83" s="51" t="s">
        <v>45</v>
      </c>
      <c r="C83" s="51" t="s">
        <v>156</v>
      </c>
      <c r="D83" s="26" t="s">
        <v>157</v>
      </c>
      <c r="E83" s="51" t="s">
        <v>66</v>
      </c>
      <c r="F83" s="25">
        <v>460.95</v>
      </c>
      <c r="G83" s="52">
        <v>45.87</v>
      </c>
      <c r="H83" s="66">
        <f t="shared" si="6"/>
        <v>57.34</v>
      </c>
      <c r="I83" s="20">
        <f t="shared" si="7"/>
        <v>26430.87</v>
      </c>
    </row>
    <row r="84" spans="1:9" ht="38.25">
      <c r="A84" s="67" t="s">
        <v>171</v>
      </c>
      <c r="B84" s="51" t="s">
        <v>45</v>
      </c>
      <c r="C84" s="51" t="s">
        <v>172</v>
      </c>
      <c r="D84" s="26" t="s">
        <v>173</v>
      </c>
      <c r="E84" s="51" t="s">
        <v>153</v>
      </c>
      <c r="F84" s="25">
        <v>1111.31</v>
      </c>
      <c r="G84" s="52">
        <v>11.31</v>
      </c>
      <c r="H84" s="66">
        <f t="shared" si="6"/>
        <v>14.14</v>
      </c>
      <c r="I84" s="20">
        <f t="shared" si="7"/>
        <v>15713.92</v>
      </c>
    </row>
    <row r="85" spans="1:9" ht="38.25">
      <c r="A85" s="67" t="s">
        <v>174</v>
      </c>
      <c r="B85" s="51" t="s">
        <v>45</v>
      </c>
      <c r="C85" s="51" t="s">
        <v>159</v>
      </c>
      <c r="D85" s="26" t="s">
        <v>160</v>
      </c>
      <c r="E85" s="51" t="s">
        <v>153</v>
      </c>
      <c r="F85" s="25">
        <v>9.64</v>
      </c>
      <c r="G85" s="52">
        <v>10.06</v>
      </c>
      <c r="H85" s="66">
        <f t="shared" si="6"/>
        <v>12.58</v>
      </c>
      <c r="I85" s="20">
        <f t="shared" si="7"/>
        <v>121.27</v>
      </c>
    </row>
    <row r="86" spans="1:9" ht="38.25">
      <c r="A86" s="67" t="s">
        <v>175</v>
      </c>
      <c r="B86" s="51" t="s">
        <v>45</v>
      </c>
      <c r="C86" s="51" t="s">
        <v>165</v>
      </c>
      <c r="D86" s="26" t="s">
        <v>166</v>
      </c>
      <c r="E86" s="51" t="s">
        <v>153</v>
      </c>
      <c r="F86" s="25">
        <v>365.31</v>
      </c>
      <c r="G86" s="52">
        <v>13.06</v>
      </c>
      <c r="H86" s="66">
        <f t="shared" si="6"/>
        <v>16.329999999999998</v>
      </c>
      <c r="I86" s="20">
        <f t="shared" si="7"/>
        <v>5965.51</v>
      </c>
    </row>
    <row r="87" spans="1:9" ht="51">
      <c r="A87" s="67" t="s">
        <v>176</v>
      </c>
      <c r="B87" s="51" t="s">
        <v>45</v>
      </c>
      <c r="C87" s="51" t="s">
        <v>177</v>
      </c>
      <c r="D87" s="26" t="s">
        <v>178</v>
      </c>
      <c r="E87" s="51" t="s">
        <v>81</v>
      </c>
      <c r="F87" s="25">
        <v>30.77</v>
      </c>
      <c r="G87" s="52">
        <v>728.43</v>
      </c>
      <c r="H87" s="66">
        <f t="shared" si="6"/>
        <v>910.54</v>
      </c>
      <c r="I87" s="20">
        <f t="shared" si="7"/>
        <v>28017.32</v>
      </c>
    </row>
    <row r="88" spans="1:9" ht="25.5">
      <c r="A88" s="67" t="s">
        <v>179</v>
      </c>
      <c r="B88" s="51" t="s">
        <v>45</v>
      </c>
      <c r="C88" s="51" t="s">
        <v>180</v>
      </c>
      <c r="D88" s="26" t="s">
        <v>181</v>
      </c>
      <c r="E88" s="51" t="s">
        <v>68</v>
      </c>
      <c r="F88" s="25">
        <v>124.12</v>
      </c>
      <c r="G88" s="52">
        <v>29.89</v>
      </c>
      <c r="H88" s="66">
        <f t="shared" si="6"/>
        <v>37.36</v>
      </c>
      <c r="I88" s="20">
        <f t="shared" si="7"/>
        <v>4637.12</v>
      </c>
    </row>
    <row r="89" spans="1:9" ht="51">
      <c r="A89" s="67" t="s">
        <v>182</v>
      </c>
      <c r="B89" s="51" t="s">
        <v>45</v>
      </c>
      <c r="C89" s="51" t="s">
        <v>156</v>
      </c>
      <c r="D89" s="26" t="s">
        <v>157</v>
      </c>
      <c r="E89" s="51" t="s">
        <v>66</v>
      </c>
      <c r="F89" s="25">
        <v>18</v>
      </c>
      <c r="G89" s="52">
        <v>45.87</v>
      </c>
      <c r="H89" s="66">
        <f t="shared" si="6"/>
        <v>57.34</v>
      </c>
      <c r="I89" s="20">
        <f t="shared" si="7"/>
        <v>1032.1199999999999</v>
      </c>
    </row>
    <row r="90" spans="1:9" ht="38.25">
      <c r="A90" s="67" t="s">
        <v>183</v>
      </c>
      <c r="B90" s="51" t="s">
        <v>45</v>
      </c>
      <c r="C90" s="51" t="s">
        <v>172</v>
      </c>
      <c r="D90" s="26" t="s">
        <v>173</v>
      </c>
      <c r="E90" s="51" t="s">
        <v>153</v>
      </c>
      <c r="F90" s="25">
        <v>43.92</v>
      </c>
      <c r="G90" s="52">
        <v>11.31</v>
      </c>
      <c r="H90" s="66">
        <f t="shared" si="6"/>
        <v>14.14</v>
      </c>
      <c r="I90" s="20">
        <f t="shared" si="7"/>
        <v>621.03</v>
      </c>
    </row>
    <row r="91" spans="1:9" ht="38.25">
      <c r="A91" s="67" t="s">
        <v>184</v>
      </c>
      <c r="B91" s="51" t="s">
        <v>45</v>
      </c>
      <c r="C91" s="51" t="s">
        <v>165</v>
      </c>
      <c r="D91" s="26" t="s">
        <v>166</v>
      </c>
      <c r="E91" s="51" t="s">
        <v>153</v>
      </c>
      <c r="F91" s="25">
        <v>13.66</v>
      </c>
      <c r="G91" s="52">
        <v>13.06</v>
      </c>
      <c r="H91" s="66">
        <f t="shared" si="6"/>
        <v>16.329999999999998</v>
      </c>
      <c r="I91" s="20">
        <f t="shared" si="7"/>
        <v>223.07</v>
      </c>
    </row>
    <row r="92" spans="1:9" ht="38.25">
      <c r="A92" s="67" t="s">
        <v>185</v>
      </c>
      <c r="B92" s="51" t="s">
        <v>45</v>
      </c>
      <c r="C92" s="51" t="s">
        <v>168</v>
      </c>
      <c r="D92" s="26" t="s">
        <v>169</v>
      </c>
      <c r="E92" s="51" t="s">
        <v>81</v>
      </c>
      <c r="F92" s="25">
        <v>0.76</v>
      </c>
      <c r="G92" s="52">
        <v>727.05</v>
      </c>
      <c r="H92" s="66">
        <f t="shared" si="6"/>
        <v>908.81</v>
      </c>
      <c r="I92" s="20">
        <f t="shared" si="7"/>
        <v>690.7</v>
      </c>
    </row>
    <row r="93" spans="1:9" ht="51">
      <c r="A93" s="67" t="s">
        <v>186</v>
      </c>
      <c r="B93" s="51" t="s">
        <v>45</v>
      </c>
      <c r="C93" s="51" t="s">
        <v>156</v>
      </c>
      <c r="D93" s="26" t="s">
        <v>157</v>
      </c>
      <c r="E93" s="51" t="s">
        <v>66</v>
      </c>
      <c r="F93" s="25">
        <v>19.239999999999998</v>
      </c>
      <c r="G93" s="52">
        <v>45.87</v>
      </c>
      <c r="H93" s="66">
        <f t="shared" si="6"/>
        <v>57.34</v>
      </c>
      <c r="I93" s="20">
        <f t="shared" si="7"/>
        <v>1103.22</v>
      </c>
    </row>
    <row r="94" spans="1:9" ht="38.25">
      <c r="A94" s="67" t="s">
        <v>187</v>
      </c>
      <c r="B94" s="51" t="s">
        <v>45</v>
      </c>
      <c r="C94" s="51" t="s">
        <v>188</v>
      </c>
      <c r="D94" s="26" t="s">
        <v>189</v>
      </c>
      <c r="E94" s="51" t="s">
        <v>153</v>
      </c>
      <c r="F94" s="25">
        <v>15.26</v>
      </c>
      <c r="G94" s="52">
        <v>12.18</v>
      </c>
      <c r="H94" s="66">
        <f t="shared" si="6"/>
        <v>15.23</v>
      </c>
      <c r="I94" s="20">
        <f t="shared" si="7"/>
        <v>232.41</v>
      </c>
    </row>
    <row r="95" spans="1:9" ht="38.25">
      <c r="A95" s="67" t="s">
        <v>190</v>
      </c>
      <c r="B95" s="51" t="s">
        <v>45</v>
      </c>
      <c r="C95" s="51" t="s">
        <v>172</v>
      </c>
      <c r="D95" s="26" t="s">
        <v>173</v>
      </c>
      <c r="E95" s="51" t="s">
        <v>153</v>
      </c>
      <c r="F95" s="25">
        <v>19.45</v>
      </c>
      <c r="G95" s="52">
        <v>11.31</v>
      </c>
      <c r="H95" s="66">
        <f t="shared" si="6"/>
        <v>14.14</v>
      </c>
      <c r="I95" s="20">
        <f t="shared" si="7"/>
        <v>275.02</v>
      </c>
    </row>
    <row r="96" spans="1:9" ht="38.25">
      <c r="A96" s="67" t="s">
        <v>191</v>
      </c>
      <c r="B96" s="51" t="s">
        <v>45</v>
      </c>
      <c r="C96" s="51" t="s">
        <v>159</v>
      </c>
      <c r="D96" s="26" t="s">
        <v>160</v>
      </c>
      <c r="E96" s="51" t="s">
        <v>153</v>
      </c>
      <c r="F96" s="25">
        <v>28.01</v>
      </c>
      <c r="G96" s="52">
        <v>10.06</v>
      </c>
      <c r="H96" s="66">
        <f t="shared" si="6"/>
        <v>12.58</v>
      </c>
      <c r="I96" s="20">
        <f t="shared" si="7"/>
        <v>352.37</v>
      </c>
    </row>
    <row r="97" spans="1:9" ht="38.25">
      <c r="A97" s="67" t="s">
        <v>192</v>
      </c>
      <c r="B97" s="51" t="s">
        <v>45</v>
      </c>
      <c r="C97" s="51" t="s">
        <v>165</v>
      </c>
      <c r="D97" s="26" t="s">
        <v>166</v>
      </c>
      <c r="E97" s="51" t="s">
        <v>153</v>
      </c>
      <c r="F97" s="25">
        <v>17.059999999999999</v>
      </c>
      <c r="G97" s="52">
        <v>13.06</v>
      </c>
      <c r="H97" s="66">
        <f t="shared" si="6"/>
        <v>16.329999999999998</v>
      </c>
      <c r="I97" s="20">
        <f t="shared" si="7"/>
        <v>278.58999999999997</v>
      </c>
    </row>
    <row r="98" spans="1:9" ht="51">
      <c r="A98" s="67" t="s">
        <v>193</v>
      </c>
      <c r="B98" s="51" t="s">
        <v>45</v>
      </c>
      <c r="C98" s="51" t="s">
        <v>177</v>
      </c>
      <c r="D98" s="26" t="s">
        <v>178</v>
      </c>
      <c r="E98" s="51" t="s">
        <v>81</v>
      </c>
      <c r="F98" s="25">
        <v>1.23</v>
      </c>
      <c r="G98" s="52">
        <v>728.43</v>
      </c>
      <c r="H98" s="66">
        <f t="shared" si="6"/>
        <v>910.54</v>
      </c>
      <c r="I98" s="20">
        <f t="shared" si="7"/>
        <v>1119.96</v>
      </c>
    </row>
    <row r="99" spans="1:9" ht="51">
      <c r="A99" s="67" t="s">
        <v>194</v>
      </c>
      <c r="B99" s="51" t="s">
        <v>45</v>
      </c>
      <c r="C99" s="51" t="s">
        <v>195</v>
      </c>
      <c r="D99" s="26" t="s">
        <v>196</v>
      </c>
      <c r="E99" s="51" t="s">
        <v>153</v>
      </c>
      <c r="F99" s="25">
        <v>9693.31</v>
      </c>
      <c r="G99" s="52">
        <v>13.53</v>
      </c>
      <c r="H99" s="66">
        <f t="shared" si="6"/>
        <v>16.91</v>
      </c>
      <c r="I99" s="20">
        <f t="shared" si="7"/>
        <v>163913.87</v>
      </c>
    </row>
    <row r="100" spans="1:9" ht="38.25">
      <c r="A100" s="67" t="s">
        <v>197</v>
      </c>
      <c r="B100" s="51" t="s">
        <v>45</v>
      </c>
      <c r="C100" s="51" t="s">
        <v>198</v>
      </c>
      <c r="D100" s="26" t="s">
        <v>199</v>
      </c>
      <c r="E100" s="51" t="s">
        <v>66</v>
      </c>
      <c r="F100" s="25">
        <v>783.72</v>
      </c>
      <c r="G100" s="52">
        <v>3.13</v>
      </c>
      <c r="H100" s="66">
        <f t="shared" si="6"/>
        <v>3.91</v>
      </c>
      <c r="I100" s="20">
        <f t="shared" si="7"/>
        <v>3064.35</v>
      </c>
    </row>
    <row r="101" spans="1:9" ht="25.5">
      <c r="A101" s="67" t="s">
        <v>200</v>
      </c>
      <c r="B101" s="51" t="s">
        <v>45</v>
      </c>
      <c r="C101" s="51" t="s">
        <v>201</v>
      </c>
      <c r="D101" s="26" t="s">
        <v>202</v>
      </c>
      <c r="E101" s="51" t="s">
        <v>81</v>
      </c>
      <c r="F101" s="25">
        <v>39.19</v>
      </c>
      <c r="G101" s="52">
        <v>245.31</v>
      </c>
      <c r="H101" s="66">
        <f t="shared" si="6"/>
        <v>306.64</v>
      </c>
      <c r="I101" s="20">
        <f t="shared" si="7"/>
        <v>12017.22</v>
      </c>
    </row>
    <row r="102" spans="1:9" ht="38.25">
      <c r="A102" s="67" t="s">
        <v>203</v>
      </c>
      <c r="B102" s="51" t="s">
        <v>45</v>
      </c>
      <c r="C102" s="51" t="s">
        <v>204</v>
      </c>
      <c r="D102" s="26" t="s">
        <v>205</v>
      </c>
      <c r="E102" s="51" t="s">
        <v>66</v>
      </c>
      <c r="F102" s="25">
        <v>783.72</v>
      </c>
      <c r="G102" s="52">
        <v>2.5</v>
      </c>
      <c r="H102" s="66">
        <f t="shared" si="6"/>
        <v>3.13</v>
      </c>
      <c r="I102" s="20">
        <f t="shared" si="7"/>
        <v>2453.04</v>
      </c>
    </row>
    <row r="103" spans="1:9" ht="38.25">
      <c r="A103" s="67" t="s">
        <v>206</v>
      </c>
      <c r="B103" s="51" t="s">
        <v>45</v>
      </c>
      <c r="C103" s="51" t="s">
        <v>207</v>
      </c>
      <c r="D103" s="26" t="s">
        <v>208</v>
      </c>
      <c r="E103" s="51" t="s">
        <v>81</v>
      </c>
      <c r="F103" s="25">
        <v>54.86</v>
      </c>
      <c r="G103" s="52">
        <v>798.59</v>
      </c>
      <c r="H103" s="66">
        <f t="shared" si="6"/>
        <v>998.24</v>
      </c>
      <c r="I103" s="20">
        <f t="shared" si="7"/>
        <v>54763.45</v>
      </c>
    </row>
    <row r="104" spans="1:9" ht="38.25">
      <c r="A104" s="67" t="s">
        <v>209</v>
      </c>
      <c r="B104" s="51" t="s">
        <v>45</v>
      </c>
      <c r="C104" s="51" t="s">
        <v>198</v>
      </c>
      <c r="D104" s="26" t="s">
        <v>199</v>
      </c>
      <c r="E104" s="51" t="s">
        <v>66</v>
      </c>
      <c r="F104" s="25">
        <v>254.8</v>
      </c>
      <c r="G104" s="52">
        <v>3.13</v>
      </c>
      <c r="H104" s="66">
        <f t="shared" si="6"/>
        <v>3.91</v>
      </c>
      <c r="I104" s="20">
        <f t="shared" si="7"/>
        <v>996.27</v>
      </c>
    </row>
    <row r="105" spans="1:9" ht="25.5">
      <c r="A105" s="67" t="s">
        <v>210</v>
      </c>
      <c r="B105" s="51" t="s">
        <v>45</v>
      </c>
      <c r="C105" s="51" t="s">
        <v>201</v>
      </c>
      <c r="D105" s="26" t="s">
        <v>202</v>
      </c>
      <c r="E105" s="51" t="s">
        <v>81</v>
      </c>
      <c r="F105" s="25">
        <v>12.74</v>
      </c>
      <c r="G105" s="52">
        <v>245.31</v>
      </c>
      <c r="H105" s="66">
        <f t="shared" si="6"/>
        <v>306.64</v>
      </c>
      <c r="I105" s="20">
        <f t="shared" si="7"/>
        <v>3906.59</v>
      </c>
    </row>
    <row r="106" spans="1:9" ht="38.25">
      <c r="A106" s="67" t="s">
        <v>211</v>
      </c>
      <c r="B106" s="51" t="s">
        <v>45</v>
      </c>
      <c r="C106" s="51" t="s">
        <v>204</v>
      </c>
      <c r="D106" s="26" t="s">
        <v>205</v>
      </c>
      <c r="E106" s="51" t="s">
        <v>66</v>
      </c>
      <c r="F106" s="25">
        <v>254.8</v>
      </c>
      <c r="G106" s="52">
        <v>2.5</v>
      </c>
      <c r="H106" s="66">
        <f t="shared" si="6"/>
        <v>3.13</v>
      </c>
      <c r="I106" s="20">
        <f t="shared" si="7"/>
        <v>797.52</v>
      </c>
    </row>
    <row r="107" spans="1:9" ht="38.25">
      <c r="A107" s="67" t="s">
        <v>212</v>
      </c>
      <c r="B107" s="51" t="s">
        <v>45</v>
      </c>
      <c r="C107" s="51" t="s">
        <v>207</v>
      </c>
      <c r="D107" s="26" t="s">
        <v>208</v>
      </c>
      <c r="E107" s="51" t="s">
        <v>81</v>
      </c>
      <c r="F107" s="25">
        <v>17.84</v>
      </c>
      <c r="G107" s="52">
        <v>798.59</v>
      </c>
      <c r="H107" s="66">
        <f t="shared" si="6"/>
        <v>998.24</v>
      </c>
      <c r="I107" s="20">
        <f t="shared" si="7"/>
        <v>17808.599999999999</v>
      </c>
    </row>
    <row r="108" spans="1:9" ht="15" customHeight="1">
      <c r="A108" s="56"/>
      <c r="B108" s="57"/>
      <c r="C108" s="58"/>
      <c r="D108" s="79" t="s">
        <v>14</v>
      </c>
      <c r="E108" s="59"/>
      <c r="F108" s="54"/>
      <c r="G108" s="55"/>
      <c r="H108" s="60">
        <f t="shared" si="6"/>
        <v>0</v>
      </c>
      <c r="I108" s="61">
        <f>SUM(I78:I107)</f>
        <v>403446.64999999997</v>
      </c>
    </row>
    <row r="109" spans="1:9" ht="15" customHeight="1">
      <c r="A109" s="44"/>
      <c r="B109" s="62"/>
      <c r="C109" s="63"/>
      <c r="D109" s="64"/>
      <c r="E109" s="18"/>
      <c r="F109" s="65"/>
      <c r="G109" s="65"/>
      <c r="H109" s="41"/>
      <c r="I109" s="45"/>
    </row>
    <row r="110" spans="1:9" ht="20.100000000000001" customHeight="1">
      <c r="A110" s="30">
        <v>5</v>
      </c>
      <c r="B110" s="31"/>
      <c r="C110" s="32"/>
      <c r="D110" s="43" t="s">
        <v>213</v>
      </c>
      <c r="E110" s="33"/>
      <c r="F110" s="34"/>
      <c r="G110" s="34"/>
      <c r="H110" s="34"/>
      <c r="I110" s="35"/>
    </row>
    <row r="111" spans="1:9" ht="38.25">
      <c r="A111" s="67" t="s">
        <v>214</v>
      </c>
      <c r="B111" s="51" t="s">
        <v>45</v>
      </c>
      <c r="C111" s="51" t="s">
        <v>215</v>
      </c>
      <c r="D111" s="26" t="s">
        <v>216</v>
      </c>
      <c r="E111" s="51" t="s">
        <v>66</v>
      </c>
      <c r="F111" s="25">
        <v>6.1</v>
      </c>
      <c r="G111" s="52">
        <v>223.67</v>
      </c>
      <c r="H111" s="66">
        <f t="shared" ref="H111:H121" si="8">ROUND(G111+(G111*$I$10),2)</f>
        <v>279.58999999999997</v>
      </c>
      <c r="I111" s="20">
        <f t="shared" ref="I111:I120" si="9">ROUND(F111*H111,2)</f>
        <v>1705.5</v>
      </c>
    </row>
    <row r="112" spans="1:9" ht="51">
      <c r="A112" s="67" t="s">
        <v>217</v>
      </c>
      <c r="B112" s="51" t="s">
        <v>45</v>
      </c>
      <c r="C112" s="51" t="s">
        <v>218</v>
      </c>
      <c r="D112" s="26" t="s">
        <v>219</v>
      </c>
      <c r="E112" s="51" t="s">
        <v>66</v>
      </c>
      <c r="F112" s="25">
        <v>572.77</v>
      </c>
      <c r="G112" s="52">
        <v>55.94</v>
      </c>
      <c r="H112" s="66">
        <f t="shared" si="8"/>
        <v>69.930000000000007</v>
      </c>
      <c r="I112" s="20">
        <f t="shared" si="9"/>
        <v>40053.81</v>
      </c>
    </row>
    <row r="113" spans="1:9" ht="51">
      <c r="A113" s="67" t="s">
        <v>220</v>
      </c>
      <c r="B113" s="51" t="s">
        <v>45</v>
      </c>
      <c r="C113" s="51" t="s">
        <v>221</v>
      </c>
      <c r="D113" s="26" t="s">
        <v>222</v>
      </c>
      <c r="E113" s="51" t="s">
        <v>66</v>
      </c>
      <c r="F113" s="25">
        <v>1038</v>
      </c>
      <c r="G113" s="52">
        <v>87.86</v>
      </c>
      <c r="H113" s="66">
        <f t="shared" si="8"/>
        <v>109.83</v>
      </c>
      <c r="I113" s="20">
        <f t="shared" si="9"/>
        <v>114003.54</v>
      </c>
    </row>
    <row r="114" spans="1:9" ht="51">
      <c r="A114" s="67" t="s">
        <v>223</v>
      </c>
      <c r="B114" s="51" t="s">
        <v>45</v>
      </c>
      <c r="C114" s="51" t="s">
        <v>224</v>
      </c>
      <c r="D114" s="26" t="s">
        <v>225</v>
      </c>
      <c r="E114" s="51" t="s">
        <v>66</v>
      </c>
      <c r="F114" s="25">
        <v>564.11</v>
      </c>
      <c r="G114" s="52">
        <v>75.099999999999994</v>
      </c>
      <c r="H114" s="66">
        <f t="shared" si="8"/>
        <v>93.88</v>
      </c>
      <c r="I114" s="20">
        <f t="shared" si="9"/>
        <v>52958.65</v>
      </c>
    </row>
    <row r="115" spans="1:9" ht="38.25">
      <c r="A115" s="67" t="s">
        <v>226</v>
      </c>
      <c r="B115" s="51" t="s">
        <v>45</v>
      </c>
      <c r="C115" s="51" t="s">
        <v>227</v>
      </c>
      <c r="D115" s="26" t="s">
        <v>228</v>
      </c>
      <c r="E115" s="51" t="s">
        <v>66</v>
      </c>
      <c r="F115" s="25">
        <v>9.7200000000000006</v>
      </c>
      <c r="G115" s="52">
        <v>135.88</v>
      </c>
      <c r="H115" s="66">
        <f t="shared" si="8"/>
        <v>169.85</v>
      </c>
      <c r="I115" s="20">
        <f t="shared" si="9"/>
        <v>1650.94</v>
      </c>
    </row>
    <row r="116" spans="1:9" ht="38.25" customHeight="1">
      <c r="A116" s="67" t="s">
        <v>229</v>
      </c>
      <c r="B116" s="51" t="s">
        <v>230</v>
      </c>
      <c r="C116" s="51" t="s">
        <v>231</v>
      </c>
      <c r="D116" s="26" t="s">
        <v>232</v>
      </c>
      <c r="E116" s="51" t="s">
        <v>68</v>
      </c>
      <c r="F116" s="25">
        <v>311.8</v>
      </c>
      <c r="G116" s="52">
        <v>6.57</v>
      </c>
      <c r="H116" s="66">
        <f t="shared" si="8"/>
        <v>8.2100000000000009</v>
      </c>
      <c r="I116" s="20">
        <f t="shared" si="9"/>
        <v>2559.88</v>
      </c>
    </row>
    <row r="117" spans="1:9" ht="51">
      <c r="A117" s="67" t="s">
        <v>233</v>
      </c>
      <c r="B117" s="51" t="s">
        <v>45</v>
      </c>
      <c r="C117" s="51" t="s">
        <v>224</v>
      </c>
      <c r="D117" s="26" t="s">
        <v>225</v>
      </c>
      <c r="E117" s="51" t="s">
        <v>66</v>
      </c>
      <c r="F117" s="25">
        <v>62.95</v>
      </c>
      <c r="G117" s="52">
        <v>75.099999999999994</v>
      </c>
      <c r="H117" s="66">
        <f t="shared" si="8"/>
        <v>93.88</v>
      </c>
      <c r="I117" s="20">
        <f t="shared" si="9"/>
        <v>5909.75</v>
      </c>
    </row>
    <row r="118" spans="1:9" ht="38.25">
      <c r="A118" s="67" t="s">
        <v>234</v>
      </c>
      <c r="B118" s="51" t="s">
        <v>45</v>
      </c>
      <c r="C118" s="51" t="s">
        <v>235</v>
      </c>
      <c r="D118" s="26" t="s">
        <v>236</v>
      </c>
      <c r="E118" s="51" t="s">
        <v>66</v>
      </c>
      <c r="F118" s="25">
        <v>8.06</v>
      </c>
      <c r="G118" s="52">
        <v>660.73</v>
      </c>
      <c r="H118" s="66">
        <f t="shared" si="8"/>
        <v>825.91</v>
      </c>
      <c r="I118" s="20">
        <f t="shared" si="9"/>
        <v>6656.83</v>
      </c>
    </row>
    <row r="119" spans="1:9" ht="25.5">
      <c r="A119" s="67" t="s">
        <v>237</v>
      </c>
      <c r="B119" s="81" t="s">
        <v>46</v>
      </c>
      <c r="C119" s="51" t="s">
        <v>238</v>
      </c>
      <c r="D119" s="26" t="s">
        <v>239</v>
      </c>
      <c r="E119" s="51" t="s">
        <v>66</v>
      </c>
      <c r="F119" s="25">
        <v>7.2</v>
      </c>
      <c r="G119" s="52">
        <v>318.22000000000003</v>
      </c>
      <c r="H119" s="66">
        <f t="shared" si="8"/>
        <v>397.78</v>
      </c>
      <c r="I119" s="20">
        <f t="shared" si="9"/>
        <v>2864.02</v>
      </c>
    </row>
    <row r="120" spans="1:9" ht="51">
      <c r="A120" s="67" t="s">
        <v>240</v>
      </c>
      <c r="B120" s="51" t="s">
        <v>45</v>
      </c>
      <c r="C120" s="51" t="s">
        <v>241</v>
      </c>
      <c r="D120" s="26" t="s">
        <v>242</v>
      </c>
      <c r="E120" s="51" t="s">
        <v>66</v>
      </c>
      <c r="F120" s="25">
        <v>3.6</v>
      </c>
      <c r="G120" s="52">
        <v>61.7</v>
      </c>
      <c r="H120" s="66">
        <f t="shared" si="8"/>
        <v>77.13</v>
      </c>
      <c r="I120" s="20">
        <f t="shared" si="9"/>
        <v>277.67</v>
      </c>
    </row>
    <row r="121" spans="1:9" ht="15" customHeight="1">
      <c r="A121" s="56"/>
      <c r="B121" s="57"/>
      <c r="C121" s="58"/>
      <c r="D121" s="79" t="s">
        <v>14</v>
      </c>
      <c r="E121" s="59"/>
      <c r="F121" s="54"/>
      <c r="G121" s="55"/>
      <c r="H121" s="60">
        <f t="shared" si="8"/>
        <v>0</v>
      </c>
      <c r="I121" s="61">
        <f>SUM(I111:I120)</f>
        <v>228640.58999999997</v>
      </c>
    </row>
    <row r="122" spans="1:9" ht="15" customHeight="1">
      <c r="A122" s="44"/>
      <c r="B122" s="62"/>
      <c r="C122" s="63"/>
      <c r="D122" s="64"/>
      <c r="E122" s="18"/>
      <c r="F122" s="65"/>
      <c r="G122" s="65"/>
      <c r="H122" s="41"/>
      <c r="I122" s="45"/>
    </row>
    <row r="123" spans="1:9" ht="20.100000000000001" customHeight="1">
      <c r="A123" s="30">
        <v>6</v>
      </c>
      <c r="B123" s="31"/>
      <c r="C123" s="32"/>
      <c r="D123" s="43" t="s">
        <v>243</v>
      </c>
      <c r="E123" s="33"/>
      <c r="F123" s="34"/>
      <c r="G123" s="34"/>
      <c r="H123" s="34"/>
      <c r="I123" s="35"/>
    </row>
    <row r="124" spans="1:9" ht="63.75">
      <c r="A124" s="67" t="s">
        <v>244</v>
      </c>
      <c r="B124" s="81" t="s">
        <v>46</v>
      </c>
      <c r="C124" s="51" t="s">
        <v>245</v>
      </c>
      <c r="D124" s="26" t="s">
        <v>246</v>
      </c>
      <c r="E124" s="51" t="s">
        <v>67</v>
      </c>
      <c r="F124" s="25">
        <v>6</v>
      </c>
      <c r="G124" s="52">
        <v>987.15</v>
      </c>
      <c r="H124" s="66">
        <f t="shared" ref="H124:H162" si="10">ROUND(G124+(G124*$I$10),2)</f>
        <v>1233.94</v>
      </c>
      <c r="I124" s="20">
        <f t="shared" ref="I124:I161" si="11">ROUND(F124*H124,2)</f>
        <v>7403.64</v>
      </c>
    </row>
    <row r="125" spans="1:9" ht="63.75">
      <c r="A125" s="67" t="s">
        <v>247</v>
      </c>
      <c r="B125" s="81" t="s">
        <v>46</v>
      </c>
      <c r="C125" s="51" t="s">
        <v>248</v>
      </c>
      <c r="D125" s="26" t="s">
        <v>249</v>
      </c>
      <c r="E125" s="51" t="s">
        <v>67</v>
      </c>
      <c r="F125" s="25">
        <v>3</v>
      </c>
      <c r="G125" s="52">
        <v>1799.24</v>
      </c>
      <c r="H125" s="66">
        <f t="shared" si="10"/>
        <v>2249.0500000000002</v>
      </c>
      <c r="I125" s="20">
        <f t="shared" si="11"/>
        <v>6747.15</v>
      </c>
    </row>
    <row r="126" spans="1:9" ht="63.75">
      <c r="A126" s="67" t="s">
        <v>250</v>
      </c>
      <c r="B126" s="81" t="s">
        <v>46</v>
      </c>
      <c r="C126" s="51" t="s">
        <v>251</v>
      </c>
      <c r="D126" s="26" t="s">
        <v>252</v>
      </c>
      <c r="E126" s="51" t="s">
        <v>67</v>
      </c>
      <c r="F126" s="25">
        <v>6</v>
      </c>
      <c r="G126" s="52">
        <v>1080.05</v>
      </c>
      <c r="H126" s="66">
        <f t="shared" si="10"/>
        <v>1350.06</v>
      </c>
      <c r="I126" s="20">
        <f t="shared" si="11"/>
        <v>8100.36</v>
      </c>
    </row>
    <row r="127" spans="1:9" ht="63.75">
      <c r="A127" s="67" t="s">
        <v>253</v>
      </c>
      <c r="B127" s="81" t="s">
        <v>46</v>
      </c>
      <c r="C127" s="51" t="s">
        <v>254</v>
      </c>
      <c r="D127" s="26" t="s">
        <v>255</v>
      </c>
      <c r="E127" s="51" t="s">
        <v>67</v>
      </c>
      <c r="F127" s="25">
        <v>3</v>
      </c>
      <c r="G127" s="52">
        <v>1080.05</v>
      </c>
      <c r="H127" s="66">
        <f t="shared" si="10"/>
        <v>1350.06</v>
      </c>
      <c r="I127" s="20">
        <f t="shared" si="11"/>
        <v>4050.18</v>
      </c>
    </row>
    <row r="128" spans="1:9" ht="63.75">
      <c r="A128" s="67" t="s">
        <v>256</v>
      </c>
      <c r="B128" s="81" t="s">
        <v>46</v>
      </c>
      <c r="C128" s="51" t="s">
        <v>257</v>
      </c>
      <c r="D128" s="26" t="s">
        <v>258</v>
      </c>
      <c r="E128" s="51" t="s">
        <v>67</v>
      </c>
      <c r="F128" s="25">
        <v>5</v>
      </c>
      <c r="G128" s="52">
        <v>1799.24</v>
      </c>
      <c r="H128" s="66">
        <f t="shared" si="10"/>
        <v>2249.0500000000002</v>
      </c>
      <c r="I128" s="20">
        <f t="shared" si="11"/>
        <v>11245.25</v>
      </c>
    </row>
    <row r="129" spans="1:9" ht="38.25">
      <c r="A129" s="67" t="s">
        <v>259</v>
      </c>
      <c r="B129" s="81" t="s">
        <v>46</v>
      </c>
      <c r="C129" s="51" t="s">
        <v>260</v>
      </c>
      <c r="D129" s="26" t="s">
        <v>261</v>
      </c>
      <c r="E129" s="51" t="s">
        <v>67</v>
      </c>
      <c r="F129" s="25">
        <v>4</v>
      </c>
      <c r="G129" s="52">
        <v>996.65</v>
      </c>
      <c r="H129" s="66">
        <f t="shared" si="10"/>
        <v>1245.81</v>
      </c>
      <c r="I129" s="20">
        <f t="shared" si="11"/>
        <v>4983.24</v>
      </c>
    </row>
    <row r="130" spans="1:9" ht="25.5">
      <c r="A130" s="67" t="s">
        <v>262</v>
      </c>
      <c r="B130" s="81" t="s">
        <v>46</v>
      </c>
      <c r="C130" s="51" t="s">
        <v>263</v>
      </c>
      <c r="D130" s="26" t="s">
        <v>264</v>
      </c>
      <c r="E130" s="51" t="s">
        <v>66</v>
      </c>
      <c r="F130" s="25">
        <v>1.8</v>
      </c>
      <c r="G130" s="52">
        <v>197.75</v>
      </c>
      <c r="H130" s="66">
        <f t="shared" si="10"/>
        <v>247.19</v>
      </c>
      <c r="I130" s="20">
        <f t="shared" si="11"/>
        <v>444.94</v>
      </c>
    </row>
    <row r="131" spans="1:9" ht="25.5">
      <c r="A131" s="67" t="s">
        <v>265</v>
      </c>
      <c r="B131" s="51" t="s">
        <v>45</v>
      </c>
      <c r="C131" s="51" t="s">
        <v>266</v>
      </c>
      <c r="D131" s="26" t="s">
        <v>267</v>
      </c>
      <c r="E131" s="51" t="s">
        <v>67</v>
      </c>
      <c r="F131" s="25">
        <v>4</v>
      </c>
      <c r="G131" s="52">
        <v>84.5</v>
      </c>
      <c r="H131" s="66">
        <f t="shared" si="10"/>
        <v>105.63</v>
      </c>
      <c r="I131" s="20">
        <f t="shared" si="11"/>
        <v>422.52</v>
      </c>
    </row>
    <row r="132" spans="1:9" ht="38.25">
      <c r="A132" s="67" t="s">
        <v>268</v>
      </c>
      <c r="B132" s="51" t="s">
        <v>45</v>
      </c>
      <c r="C132" s="51" t="s">
        <v>269</v>
      </c>
      <c r="D132" s="26" t="s">
        <v>270</v>
      </c>
      <c r="E132" s="51" t="s">
        <v>67</v>
      </c>
      <c r="F132" s="25">
        <v>8</v>
      </c>
      <c r="G132" s="52">
        <v>353.02</v>
      </c>
      <c r="H132" s="66">
        <f t="shared" si="10"/>
        <v>441.28</v>
      </c>
      <c r="I132" s="20">
        <f t="shared" si="11"/>
        <v>3530.24</v>
      </c>
    </row>
    <row r="133" spans="1:9" ht="25.5">
      <c r="A133" s="67" t="s">
        <v>271</v>
      </c>
      <c r="B133" s="81" t="s">
        <v>46</v>
      </c>
      <c r="C133" s="51" t="s">
        <v>272</v>
      </c>
      <c r="D133" s="26" t="s">
        <v>273</v>
      </c>
      <c r="E133" s="51" t="s">
        <v>66</v>
      </c>
      <c r="F133" s="25">
        <v>12.8</v>
      </c>
      <c r="G133" s="52">
        <v>190.28</v>
      </c>
      <c r="H133" s="66">
        <f t="shared" si="10"/>
        <v>237.85</v>
      </c>
      <c r="I133" s="20">
        <f t="shared" si="11"/>
        <v>3044.48</v>
      </c>
    </row>
    <row r="134" spans="1:9" ht="51">
      <c r="A134" s="67" t="s">
        <v>274</v>
      </c>
      <c r="B134" s="81" t="s">
        <v>46</v>
      </c>
      <c r="C134" s="51" t="s">
        <v>275</v>
      </c>
      <c r="D134" s="26" t="s">
        <v>276</v>
      </c>
      <c r="E134" s="51" t="s">
        <v>67</v>
      </c>
      <c r="F134" s="25">
        <v>1</v>
      </c>
      <c r="G134" s="52">
        <v>837.15</v>
      </c>
      <c r="H134" s="66">
        <f t="shared" si="10"/>
        <v>1046.44</v>
      </c>
      <c r="I134" s="20">
        <f t="shared" si="11"/>
        <v>1046.44</v>
      </c>
    </row>
    <row r="135" spans="1:9" ht="51">
      <c r="A135" s="67" t="s">
        <v>277</v>
      </c>
      <c r="B135" s="81" t="s">
        <v>46</v>
      </c>
      <c r="C135" s="51" t="s">
        <v>278</v>
      </c>
      <c r="D135" s="26" t="s">
        <v>279</v>
      </c>
      <c r="E135" s="51" t="s">
        <v>66</v>
      </c>
      <c r="F135" s="25">
        <v>1.68</v>
      </c>
      <c r="G135" s="52">
        <v>645.88</v>
      </c>
      <c r="H135" s="66">
        <f t="shared" si="10"/>
        <v>807.35</v>
      </c>
      <c r="I135" s="20">
        <f t="shared" si="11"/>
        <v>1356.35</v>
      </c>
    </row>
    <row r="136" spans="1:9" ht="51">
      <c r="A136" s="67" t="s">
        <v>280</v>
      </c>
      <c r="B136" s="81" t="s">
        <v>46</v>
      </c>
      <c r="C136" s="51" t="s">
        <v>281</v>
      </c>
      <c r="D136" s="26" t="s">
        <v>282</v>
      </c>
      <c r="E136" s="51" t="s">
        <v>66</v>
      </c>
      <c r="F136" s="25">
        <v>3.36</v>
      </c>
      <c r="G136" s="52">
        <v>645.88</v>
      </c>
      <c r="H136" s="66">
        <f t="shared" si="10"/>
        <v>807.35</v>
      </c>
      <c r="I136" s="20">
        <f t="shared" si="11"/>
        <v>2712.7</v>
      </c>
    </row>
    <row r="137" spans="1:9" ht="63.75">
      <c r="A137" s="67" t="s">
        <v>283</v>
      </c>
      <c r="B137" s="81" t="s">
        <v>46</v>
      </c>
      <c r="C137" s="51" t="s">
        <v>284</v>
      </c>
      <c r="D137" s="26" t="s">
        <v>285</v>
      </c>
      <c r="E137" s="51" t="s">
        <v>66</v>
      </c>
      <c r="F137" s="25">
        <v>83.48</v>
      </c>
      <c r="G137" s="52">
        <v>464.87</v>
      </c>
      <c r="H137" s="66">
        <f t="shared" si="10"/>
        <v>581.09</v>
      </c>
      <c r="I137" s="20">
        <f t="shared" si="11"/>
        <v>48509.39</v>
      </c>
    </row>
    <row r="138" spans="1:9" ht="51">
      <c r="A138" s="67" t="s">
        <v>286</v>
      </c>
      <c r="B138" s="81" t="s">
        <v>46</v>
      </c>
      <c r="C138" s="51" t="s">
        <v>287</v>
      </c>
      <c r="D138" s="26" t="s">
        <v>288</v>
      </c>
      <c r="E138" s="51" t="s">
        <v>66</v>
      </c>
      <c r="F138" s="25">
        <v>2.04</v>
      </c>
      <c r="G138" s="52">
        <v>645.88</v>
      </c>
      <c r="H138" s="66">
        <f t="shared" si="10"/>
        <v>807.35</v>
      </c>
      <c r="I138" s="20">
        <f t="shared" si="11"/>
        <v>1646.99</v>
      </c>
    </row>
    <row r="139" spans="1:9" ht="51">
      <c r="A139" s="67" t="s">
        <v>289</v>
      </c>
      <c r="B139" s="81" t="s">
        <v>46</v>
      </c>
      <c r="C139" s="51" t="s">
        <v>290</v>
      </c>
      <c r="D139" s="26" t="s">
        <v>291</v>
      </c>
      <c r="E139" s="51" t="s">
        <v>66</v>
      </c>
      <c r="F139" s="25">
        <v>0.88</v>
      </c>
      <c r="G139" s="52">
        <v>634.67999999999995</v>
      </c>
      <c r="H139" s="66">
        <f t="shared" si="10"/>
        <v>793.35</v>
      </c>
      <c r="I139" s="20">
        <f t="shared" si="11"/>
        <v>698.15</v>
      </c>
    </row>
    <row r="140" spans="1:9" ht="51">
      <c r="A140" s="67" t="s">
        <v>292</v>
      </c>
      <c r="B140" s="81" t="s">
        <v>46</v>
      </c>
      <c r="C140" s="51" t="s">
        <v>293</v>
      </c>
      <c r="D140" s="26" t="s">
        <v>294</v>
      </c>
      <c r="E140" s="51" t="s">
        <v>66</v>
      </c>
      <c r="F140" s="25">
        <v>2.15</v>
      </c>
      <c r="G140" s="52">
        <v>634.67999999999995</v>
      </c>
      <c r="H140" s="66">
        <f t="shared" si="10"/>
        <v>793.35</v>
      </c>
      <c r="I140" s="20">
        <f t="shared" si="11"/>
        <v>1705.7</v>
      </c>
    </row>
    <row r="141" spans="1:9" ht="51">
      <c r="A141" s="67" t="s">
        <v>295</v>
      </c>
      <c r="B141" s="81" t="s">
        <v>46</v>
      </c>
      <c r="C141" s="51" t="s">
        <v>296</v>
      </c>
      <c r="D141" s="26" t="s">
        <v>297</v>
      </c>
      <c r="E141" s="51" t="s">
        <v>66</v>
      </c>
      <c r="F141" s="25">
        <v>1.61</v>
      </c>
      <c r="G141" s="52">
        <v>680.83</v>
      </c>
      <c r="H141" s="66">
        <f t="shared" si="10"/>
        <v>851.04</v>
      </c>
      <c r="I141" s="20">
        <f t="shared" si="11"/>
        <v>1370.17</v>
      </c>
    </row>
    <row r="142" spans="1:9" ht="51">
      <c r="A142" s="67" t="s">
        <v>298</v>
      </c>
      <c r="B142" s="81" t="s">
        <v>46</v>
      </c>
      <c r="C142" s="51" t="s">
        <v>299</v>
      </c>
      <c r="D142" s="26" t="s">
        <v>300</v>
      </c>
      <c r="E142" s="51" t="s">
        <v>66</v>
      </c>
      <c r="F142" s="25">
        <v>2.73</v>
      </c>
      <c r="G142" s="52">
        <v>634.67999999999995</v>
      </c>
      <c r="H142" s="66">
        <f t="shared" si="10"/>
        <v>793.35</v>
      </c>
      <c r="I142" s="20">
        <f t="shared" si="11"/>
        <v>2165.85</v>
      </c>
    </row>
    <row r="143" spans="1:9" ht="51">
      <c r="A143" s="67" t="s">
        <v>301</v>
      </c>
      <c r="B143" s="81" t="s">
        <v>46</v>
      </c>
      <c r="C143" s="51" t="s">
        <v>302</v>
      </c>
      <c r="D143" s="26" t="s">
        <v>303</v>
      </c>
      <c r="E143" s="51" t="s">
        <v>66</v>
      </c>
      <c r="F143" s="25">
        <v>2.16</v>
      </c>
      <c r="G143" s="52">
        <v>680.83</v>
      </c>
      <c r="H143" s="66">
        <f t="shared" si="10"/>
        <v>851.04</v>
      </c>
      <c r="I143" s="20">
        <f t="shared" si="11"/>
        <v>1838.25</v>
      </c>
    </row>
    <row r="144" spans="1:9" ht="51">
      <c r="A144" s="67" t="s">
        <v>304</v>
      </c>
      <c r="B144" s="81" t="s">
        <v>46</v>
      </c>
      <c r="C144" s="51" t="s">
        <v>305</v>
      </c>
      <c r="D144" s="26" t="s">
        <v>306</v>
      </c>
      <c r="E144" s="51" t="s">
        <v>66</v>
      </c>
      <c r="F144" s="25">
        <v>1.05</v>
      </c>
      <c r="G144" s="52">
        <v>634.67999999999995</v>
      </c>
      <c r="H144" s="66">
        <f t="shared" si="10"/>
        <v>793.35</v>
      </c>
      <c r="I144" s="20">
        <f t="shared" si="11"/>
        <v>833.02</v>
      </c>
    </row>
    <row r="145" spans="1:9" ht="51">
      <c r="A145" s="67" t="s">
        <v>307</v>
      </c>
      <c r="B145" s="81" t="s">
        <v>46</v>
      </c>
      <c r="C145" s="51" t="s">
        <v>308</v>
      </c>
      <c r="D145" s="26" t="s">
        <v>309</v>
      </c>
      <c r="E145" s="51" t="s">
        <v>66</v>
      </c>
      <c r="F145" s="25">
        <v>12.6</v>
      </c>
      <c r="G145" s="52">
        <v>634.67999999999995</v>
      </c>
      <c r="H145" s="66">
        <f t="shared" si="10"/>
        <v>793.35</v>
      </c>
      <c r="I145" s="20">
        <f t="shared" si="11"/>
        <v>9996.2099999999991</v>
      </c>
    </row>
    <row r="146" spans="1:9" ht="51">
      <c r="A146" s="67" t="s">
        <v>310</v>
      </c>
      <c r="B146" s="81" t="s">
        <v>46</v>
      </c>
      <c r="C146" s="51" t="s">
        <v>311</v>
      </c>
      <c r="D146" s="26" t="s">
        <v>312</v>
      </c>
      <c r="E146" s="51" t="s">
        <v>66</v>
      </c>
      <c r="F146" s="25">
        <v>8.4</v>
      </c>
      <c r="G146" s="52">
        <v>634.67999999999995</v>
      </c>
      <c r="H146" s="66">
        <f t="shared" si="10"/>
        <v>793.35</v>
      </c>
      <c r="I146" s="20">
        <f t="shared" si="11"/>
        <v>6664.14</v>
      </c>
    </row>
    <row r="147" spans="1:9" ht="51">
      <c r="A147" s="67" t="s">
        <v>313</v>
      </c>
      <c r="B147" s="81" t="s">
        <v>46</v>
      </c>
      <c r="C147" s="51" t="s">
        <v>314</v>
      </c>
      <c r="D147" s="26" t="s">
        <v>315</v>
      </c>
      <c r="E147" s="51" t="s">
        <v>66</v>
      </c>
      <c r="F147" s="25">
        <v>6.3</v>
      </c>
      <c r="G147" s="52">
        <v>634.67999999999995</v>
      </c>
      <c r="H147" s="66">
        <f t="shared" si="10"/>
        <v>793.35</v>
      </c>
      <c r="I147" s="20">
        <f t="shared" si="11"/>
        <v>4998.1099999999997</v>
      </c>
    </row>
    <row r="148" spans="1:9" ht="51">
      <c r="A148" s="67" t="s">
        <v>316</v>
      </c>
      <c r="B148" s="81" t="s">
        <v>46</v>
      </c>
      <c r="C148" s="51" t="s">
        <v>317</v>
      </c>
      <c r="D148" s="26" t="s">
        <v>318</v>
      </c>
      <c r="E148" s="51" t="s">
        <v>66</v>
      </c>
      <c r="F148" s="25">
        <v>1.05</v>
      </c>
      <c r="G148" s="52">
        <v>634.67999999999995</v>
      </c>
      <c r="H148" s="66">
        <f t="shared" si="10"/>
        <v>793.35</v>
      </c>
      <c r="I148" s="20">
        <f t="shared" si="11"/>
        <v>833.02</v>
      </c>
    </row>
    <row r="149" spans="1:9" ht="51">
      <c r="A149" s="67" t="s">
        <v>319</v>
      </c>
      <c r="B149" s="81" t="s">
        <v>46</v>
      </c>
      <c r="C149" s="51" t="s">
        <v>320</v>
      </c>
      <c r="D149" s="26" t="s">
        <v>321</v>
      </c>
      <c r="E149" s="51" t="s">
        <v>66</v>
      </c>
      <c r="F149" s="25">
        <v>5.25</v>
      </c>
      <c r="G149" s="52">
        <v>634.67999999999995</v>
      </c>
      <c r="H149" s="66">
        <f t="shared" si="10"/>
        <v>793.35</v>
      </c>
      <c r="I149" s="20">
        <f t="shared" si="11"/>
        <v>4165.09</v>
      </c>
    </row>
    <row r="150" spans="1:9" ht="51">
      <c r="A150" s="67" t="s">
        <v>322</v>
      </c>
      <c r="B150" s="81" t="s">
        <v>46</v>
      </c>
      <c r="C150" s="51" t="s">
        <v>323</v>
      </c>
      <c r="D150" s="26" t="s">
        <v>324</v>
      </c>
      <c r="E150" s="51" t="s">
        <v>66</v>
      </c>
      <c r="F150" s="25">
        <v>4.2</v>
      </c>
      <c r="G150" s="52">
        <v>634.67999999999995</v>
      </c>
      <c r="H150" s="66">
        <f t="shared" si="10"/>
        <v>793.35</v>
      </c>
      <c r="I150" s="20">
        <f t="shared" si="11"/>
        <v>3332.07</v>
      </c>
    </row>
    <row r="151" spans="1:9" ht="51">
      <c r="A151" s="67" t="s">
        <v>325</v>
      </c>
      <c r="B151" s="81" t="s">
        <v>46</v>
      </c>
      <c r="C151" s="51" t="s">
        <v>326</v>
      </c>
      <c r="D151" s="26" t="s">
        <v>327</v>
      </c>
      <c r="E151" s="51" t="s">
        <v>66</v>
      </c>
      <c r="F151" s="25">
        <v>16.8</v>
      </c>
      <c r="G151" s="52">
        <v>634.67999999999995</v>
      </c>
      <c r="H151" s="66">
        <f t="shared" si="10"/>
        <v>793.35</v>
      </c>
      <c r="I151" s="20">
        <f t="shared" si="11"/>
        <v>13328.28</v>
      </c>
    </row>
    <row r="152" spans="1:9" ht="51">
      <c r="A152" s="67" t="s">
        <v>328</v>
      </c>
      <c r="B152" s="81" t="s">
        <v>46</v>
      </c>
      <c r="C152" s="51" t="s">
        <v>329</v>
      </c>
      <c r="D152" s="26" t="s">
        <v>330</v>
      </c>
      <c r="E152" s="51" t="s">
        <v>66</v>
      </c>
      <c r="F152" s="25">
        <v>2.72</v>
      </c>
      <c r="G152" s="52">
        <v>680.83</v>
      </c>
      <c r="H152" s="66">
        <f t="shared" si="10"/>
        <v>851.04</v>
      </c>
      <c r="I152" s="20">
        <f t="shared" si="11"/>
        <v>2314.83</v>
      </c>
    </row>
    <row r="153" spans="1:9" ht="25.5">
      <c r="A153" s="67" t="s">
        <v>331</v>
      </c>
      <c r="B153" s="81" t="s">
        <v>46</v>
      </c>
      <c r="C153" s="51" t="s">
        <v>332</v>
      </c>
      <c r="D153" s="26" t="s">
        <v>333</v>
      </c>
      <c r="E153" s="51" t="s">
        <v>66</v>
      </c>
      <c r="F153" s="25">
        <v>10.28</v>
      </c>
      <c r="G153" s="52">
        <v>197.56</v>
      </c>
      <c r="H153" s="66">
        <f t="shared" si="10"/>
        <v>246.95</v>
      </c>
      <c r="I153" s="20">
        <f t="shared" si="11"/>
        <v>2538.65</v>
      </c>
    </row>
    <row r="154" spans="1:9" ht="25.5">
      <c r="A154" s="67" t="s">
        <v>334</v>
      </c>
      <c r="B154" s="81" t="s">
        <v>46</v>
      </c>
      <c r="C154" s="51" t="s">
        <v>335</v>
      </c>
      <c r="D154" s="26" t="s">
        <v>336</v>
      </c>
      <c r="E154" s="51" t="s">
        <v>66</v>
      </c>
      <c r="F154" s="25">
        <v>1</v>
      </c>
      <c r="G154" s="52">
        <v>691.41</v>
      </c>
      <c r="H154" s="66">
        <f t="shared" si="10"/>
        <v>864.26</v>
      </c>
      <c r="I154" s="20">
        <f t="shared" si="11"/>
        <v>864.26</v>
      </c>
    </row>
    <row r="155" spans="1:9" ht="38.25">
      <c r="A155" s="67" t="s">
        <v>337</v>
      </c>
      <c r="B155" s="81" t="s">
        <v>46</v>
      </c>
      <c r="C155" s="51" t="s">
        <v>338</v>
      </c>
      <c r="D155" s="26" t="s">
        <v>339</v>
      </c>
      <c r="E155" s="51" t="s">
        <v>66</v>
      </c>
      <c r="F155" s="25">
        <v>3.08</v>
      </c>
      <c r="G155" s="52">
        <v>705.62</v>
      </c>
      <c r="H155" s="66">
        <f t="shared" si="10"/>
        <v>882.03</v>
      </c>
      <c r="I155" s="20">
        <f t="shared" si="11"/>
        <v>2716.65</v>
      </c>
    </row>
    <row r="156" spans="1:9" ht="38.25">
      <c r="A156" s="67" t="s">
        <v>340</v>
      </c>
      <c r="B156" s="81" t="s">
        <v>46</v>
      </c>
      <c r="C156" s="51" t="s">
        <v>341</v>
      </c>
      <c r="D156" s="26" t="s">
        <v>342</v>
      </c>
      <c r="E156" s="51" t="s">
        <v>66</v>
      </c>
      <c r="F156" s="25">
        <v>2.94</v>
      </c>
      <c r="G156" s="52">
        <v>705.62</v>
      </c>
      <c r="H156" s="66">
        <f t="shared" si="10"/>
        <v>882.03</v>
      </c>
      <c r="I156" s="20">
        <f t="shared" si="11"/>
        <v>2593.17</v>
      </c>
    </row>
    <row r="157" spans="1:9" ht="25.5">
      <c r="A157" s="67" t="s">
        <v>343</v>
      </c>
      <c r="B157" s="81" t="s">
        <v>46</v>
      </c>
      <c r="C157" s="51" t="s">
        <v>344</v>
      </c>
      <c r="D157" s="26" t="s">
        <v>345</v>
      </c>
      <c r="E157" s="51" t="s">
        <v>66</v>
      </c>
      <c r="F157" s="25">
        <v>116.76</v>
      </c>
      <c r="G157" s="52">
        <v>684.7</v>
      </c>
      <c r="H157" s="66">
        <f t="shared" si="10"/>
        <v>855.88</v>
      </c>
      <c r="I157" s="20">
        <f t="shared" si="11"/>
        <v>99932.55</v>
      </c>
    </row>
    <row r="158" spans="1:9" ht="24">
      <c r="A158" s="67" t="s">
        <v>346</v>
      </c>
      <c r="B158" s="81" t="s">
        <v>46</v>
      </c>
      <c r="C158" s="51" t="s">
        <v>347</v>
      </c>
      <c r="D158" s="26" t="s">
        <v>348</v>
      </c>
      <c r="E158" s="51" t="s">
        <v>66</v>
      </c>
      <c r="F158" s="25">
        <v>71.89</v>
      </c>
      <c r="G158" s="52">
        <v>268.62</v>
      </c>
      <c r="H158" s="66">
        <f t="shared" si="10"/>
        <v>335.78</v>
      </c>
      <c r="I158" s="20">
        <f t="shared" si="11"/>
        <v>24139.22</v>
      </c>
    </row>
    <row r="159" spans="1:9" ht="51">
      <c r="A159" s="67" t="s">
        <v>349</v>
      </c>
      <c r="B159" s="81" t="s">
        <v>46</v>
      </c>
      <c r="C159" s="51" t="s">
        <v>350</v>
      </c>
      <c r="D159" s="26" t="s">
        <v>351</v>
      </c>
      <c r="E159" s="51" t="s">
        <v>66</v>
      </c>
      <c r="F159" s="25">
        <v>6.3</v>
      </c>
      <c r="G159" s="52">
        <v>1094.53</v>
      </c>
      <c r="H159" s="66">
        <f t="shared" si="10"/>
        <v>1368.16</v>
      </c>
      <c r="I159" s="20">
        <f t="shared" si="11"/>
        <v>8619.41</v>
      </c>
    </row>
    <row r="160" spans="1:9" ht="51">
      <c r="A160" s="67" t="s">
        <v>352</v>
      </c>
      <c r="B160" s="81" t="s">
        <v>46</v>
      </c>
      <c r="C160" s="51" t="s">
        <v>353</v>
      </c>
      <c r="D160" s="26" t="s">
        <v>354</v>
      </c>
      <c r="E160" s="51" t="s">
        <v>66</v>
      </c>
      <c r="F160" s="25">
        <v>4</v>
      </c>
      <c r="G160" s="52">
        <v>1094.53</v>
      </c>
      <c r="H160" s="66">
        <f t="shared" si="10"/>
        <v>1368.16</v>
      </c>
      <c r="I160" s="20">
        <f t="shared" si="11"/>
        <v>5472.64</v>
      </c>
    </row>
    <row r="161" spans="1:9" ht="51">
      <c r="A161" s="67" t="s">
        <v>355</v>
      </c>
      <c r="B161" s="81" t="s">
        <v>46</v>
      </c>
      <c r="C161" s="51" t="s">
        <v>356</v>
      </c>
      <c r="D161" s="26" t="s">
        <v>357</v>
      </c>
      <c r="E161" s="51" t="s">
        <v>66</v>
      </c>
      <c r="F161" s="25">
        <v>6.24</v>
      </c>
      <c r="G161" s="52">
        <v>1094.53</v>
      </c>
      <c r="H161" s="66">
        <f t="shared" si="10"/>
        <v>1368.16</v>
      </c>
      <c r="I161" s="20">
        <f t="shared" si="11"/>
        <v>8537.32</v>
      </c>
    </row>
    <row r="162" spans="1:9" ht="15" customHeight="1">
      <c r="A162" s="56"/>
      <c r="B162" s="57"/>
      <c r="C162" s="58"/>
      <c r="D162" s="79" t="s">
        <v>14</v>
      </c>
      <c r="E162" s="59"/>
      <c r="F162" s="54"/>
      <c r="G162" s="55"/>
      <c r="H162" s="60">
        <f t="shared" si="10"/>
        <v>0</v>
      </c>
      <c r="I162" s="61">
        <f>SUM(I124:I161)</f>
        <v>314900.63</v>
      </c>
    </row>
    <row r="163" spans="1:9" ht="15" customHeight="1">
      <c r="A163" s="44"/>
      <c r="B163" s="62"/>
      <c r="C163" s="63"/>
      <c r="D163" s="64"/>
      <c r="E163" s="18"/>
      <c r="F163" s="65"/>
      <c r="G163" s="65"/>
      <c r="H163" s="41"/>
      <c r="I163" s="45"/>
    </row>
    <row r="164" spans="1:9" ht="20.100000000000001" customHeight="1">
      <c r="A164" s="30">
        <v>7</v>
      </c>
      <c r="B164" s="31"/>
      <c r="C164" s="32"/>
      <c r="D164" s="43" t="s">
        <v>375</v>
      </c>
      <c r="E164" s="33"/>
      <c r="F164" s="34"/>
      <c r="G164" s="34"/>
      <c r="H164" s="34"/>
      <c r="I164" s="35"/>
    </row>
    <row r="165" spans="1:9" ht="76.5">
      <c r="A165" s="67" t="s">
        <v>358</v>
      </c>
      <c r="B165" s="81" t="s">
        <v>46</v>
      </c>
      <c r="C165" s="51" t="s">
        <v>359</v>
      </c>
      <c r="D165" s="26" t="s">
        <v>1372</v>
      </c>
      <c r="E165" s="51" t="s">
        <v>66</v>
      </c>
      <c r="F165" s="25">
        <v>850.66</v>
      </c>
      <c r="G165" s="52">
        <v>149.62</v>
      </c>
      <c r="H165" s="66">
        <f t="shared" ref="H165:H171" si="12">ROUND(G165+(G165*$I$10),2)</f>
        <v>187.03</v>
      </c>
      <c r="I165" s="20">
        <f t="shared" ref="I165:I170" si="13">ROUND(F165*H165,2)</f>
        <v>159098.94</v>
      </c>
    </row>
    <row r="166" spans="1:9" ht="38.25">
      <c r="A166" s="67" t="s">
        <v>360</v>
      </c>
      <c r="B166" s="51" t="s">
        <v>45</v>
      </c>
      <c r="C166" s="51" t="s">
        <v>361</v>
      </c>
      <c r="D166" s="26" t="s">
        <v>362</v>
      </c>
      <c r="E166" s="51" t="s">
        <v>68</v>
      </c>
      <c r="F166" s="25">
        <v>69.150000000000006</v>
      </c>
      <c r="G166" s="52">
        <v>173.34</v>
      </c>
      <c r="H166" s="66">
        <f t="shared" si="12"/>
        <v>216.68</v>
      </c>
      <c r="I166" s="20">
        <f t="shared" si="13"/>
        <v>14983.42</v>
      </c>
    </row>
    <row r="167" spans="1:9" ht="25.5">
      <c r="A167" s="67" t="s">
        <v>363</v>
      </c>
      <c r="B167" s="81" t="s">
        <v>46</v>
      </c>
      <c r="C167" s="51" t="s">
        <v>364</v>
      </c>
      <c r="D167" s="26" t="s">
        <v>365</v>
      </c>
      <c r="E167" s="51" t="s">
        <v>68</v>
      </c>
      <c r="F167" s="25">
        <v>93.6</v>
      </c>
      <c r="G167" s="52">
        <v>60.11</v>
      </c>
      <c r="H167" s="66">
        <f t="shared" si="12"/>
        <v>75.14</v>
      </c>
      <c r="I167" s="20">
        <f t="shared" si="13"/>
        <v>7033.1</v>
      </c>
    </row>
    <row r="168" spans="1:9" ht="25.5">
      <c r="A168" s="67" t="s">
        <v>366</v>
      </c>
      <c r="B168" s="81" t="s">
        <v>46</v>
      </c>
      <c r="C168" s="51" t="s">
        <v>367</v>
      </c>
      <c r="D168" s="26" t="s">
        <v>368</v>
      </c>
      <c r="E168" s="51" t="s">
        <v>68</v>
      </c>
      <c r="F168" s="25">
        <v>45.7</v>
      </c>
      <c r="G168" s="52">
        <v>60.11</v>
      </c>
      <c r="H168" s="66">
        <f t="shared" si="12"/>
        <v>75.14</v>
      </c>
      <c r="I168" s="20">
        <f t="shared" si="13"/>
        <v>3433.9</v>
      </c>
    </row>
    <row r="169" spans="1:9" ht="25.5">
      <c r="A169" s="67" t="s">
        <v>369</v>
      </c>
      <c r="B169" s="81" t="s">
        <v>46</v>
      </c>
      <c r="C169" s="51" t="s">
        <v>370</v>
      </c>
      <c r="D169" s="26" t="s">
        <v>371</v>
      </c>
      <c r="E169" s="51" t="s">
        <v>68</v>
      </c>
      <c r="F169" s="25">
        <v>126.6</v>
      </c>
      <c r="G169" s="52">
        <v>60.11</v>
      </c>
      <c r="H169" s="66">
        <f t="shared" si="12"/>
        <v>75.14</v>
      </c>
      <c r="I169" s="20">
        <f t="shared" si="13"/>
        <v>9512.7199999999993</v>
      </c>
    </row>
    <row r="170" spans="1:9" ht="24">
      <c r="A170" s="67" t="s">
        <v>372</v>
      </c>
      <c r="B170" s="81" t="s">
        <v>46</v>
      </c>
      <c r="C170" s="51" t="s">
        <v>373</v>
      </c>
      <c r="D170" s="26" t="s">
        <v>374</v>
      </c>
      <c r="E170" s="51" t="s">
        <v>68</v>
      </c>
      <c r="F170" s="25">
        <v>233.6</v>
      </c>
      <c r="G170" s="52">
        <v>52.38</v>
      </c>
      <c r="H170" s="66">
        <f t="shared" si="12"/>
        <v>65.48</v>
      </c>
      <c r="I170" s="20">
        <f t="shared" si="13"/>
        <v>15296.13</v>
      </c>
    </row>
    <row r="171" spans="1:9" ht="15" customHeight="1">
      <c r="A171" s="56"/>
      <c r="B171" s="57"/>
      <c r="C171" s="58"/>
      <c r="D171" s="79" t="s">
        <v>14</v>
      </c>
      <c r="E171" s="59"/>
      <c r="F171" s="54"/>
      <c r="G171" s="55"/>
      <c r="H171" s="60">
        <f t="shared" si="12"/>
        <v>0</v>
      </c>
      <c r="I171" s="61">
        <f>SUM(I165:I170)</f>
        <v>209358.21000000002</v>
      </c>
    </row>
    <row r="172" spans="1:9" ht="15" customHeight="1">
      <c r="A172" s="44"/>
      <c r="B172" s="62"/>
      <c r="C172" s="63"/>
      <c r="D172" s="64"/>
      <c r="E172" s="18"/>
      <c r="F172" s="65"/>
      <c r="G172" s="65"/>
      <c r="H172" s="41"/>
      <c r="I172" s="45"/>
    </row>
    <row r="173" spans="1:9" ht="20.100000000000001" customHeight="1">
      <c r="A173" s="30">
        <v>8</v>
      </c>
      <c r="B173" s="31"/>
      <c r="C173" s="32"/>
      <c r="D173" s="43" t="s">
        <v>376</v>
      </c>
      <c r="E173" s="33"/>
      <c r="F173" s="34"/>
      <c r="G173" s="34"/>
      <c r="H173" s="34"/>
      <c r="I173" s="35"/>
    </row>
    <row r="174" spans="1:9" ht="25.5">
      <c r="A174" s="67" t="s">
        <v>377</v>
      </c>
      <c r="B174" s="81" t="s">
        <v>46</v>
      </c>
      <c r="C174" s="51" t="s">
        <v>378</v>
      </c>
      <c r="D174" s="26" t="s">
        <v>379</v>
      </c>
      <c r="E174" s="51" t="s">
        <v>66</v>
      </c>
      <c r="F174" s="25">
        <v>394.02</v>
      </c>
      <c r="G174" s="25">
        <v>41.18</v>
      </c>
      <c r="H174" s="66">
        <f>ROUND(G174+(G174*$I$10),2)</f>
        <v>51.48</v>
      </c>
      <c r="I174" s="20">
        <f>ROUND(F174*H174,2)</f>
        <v>20284.150000000001</v>
      </c>
    </row>
    <row r="175" spans="1:9" ht="25.5">
      <c r="A175" s="67" t="s">
        <v>380</v>
      </c>
      <c r="B175" s="81" t="s">
        <v>46</v>
      </c>
      <c r="C175" s="51" t="s">
        <v>381</v>
      </c>
      <c r="D175" s="26" t="s">
        <v>382</v>
      </c>
      <c r="E175" s="51" t="s">
        <v>66</v>
      </c>
      <c r="F175" s="25">
        <v>125.46</v>
      </c>
      <c r="G175" s="25">
        <v>41.18</v>
      </c>
      <c r="H175" s="66">
        <f>ROUND(G175+(G175*$I$10),2)</f>
        <v>51.48</v>
      </c>
      <c r="I175" s="20">
        <f>ROUND(F175*H175,2)</f>
        <v>6458.68</v>
      </c>
    </row>
    <row r="176" spans="1:9" ht="15" customHeight="1">
      <c r="A176" s="56"/>
      <c r="B176" s="57"/>
      <c r="C176" s="58"/>
      <c r="D176" s="79" t="s">
        <v>14</v>
      </c>
      <c r="E176" s="59"/>
      <c r="F176" s="54"/>
      <c r="G176" s="55"/>
      <c r="H176" s="60">
        <f>ROUND(G176+(G176*$I$10),2)</f>
        <v>0</v>
      </c>
      <c r="I176" s="61">
        <f>SUM(I174:I175)</f>
        <v>26742.83</v>
      </c>
    </row>
    <row r="177" spans="1:9" ht="15" customHeight="1">
      <c r="A177" s="44"/>
      <c r="B177" s="62"/>
      <c r="C177" s="63"/>
      <c r="D177" s="64"/>
      <c r="E177" s="18"/>
      <c r="F177" s="65"/>
      <c r="G177" s="65"/>
      <c r="H177" s="41"/>
      <c r="I177" s="45"/>
    </row>
    <row r="178" spans="1:9" ht="20.100000000000001" customHeight="1">
      <c r="A178" s="30">
        <v>9</v>
      </c>
      <c r="B178" s="31"/>
      <c r="C178" s="32"/>
      <c r="D178" s="43" t="s">
        <v>383</v>
      </c>
      <c r="E178" s="33"/>
      <c r="F178" s="34"/>
      <c r="G178" s="34"/>
      <c r="H178" s="34"/>
      <c r="I178" s="35"/>
    </row>
    <row r="179" spans="1:9" ht="38.25">
      <c r="A179" s="67" t="s">
        <v>384</v>
      </c>
      <c r="B179" s="51" t="s">
        <v>45</v>
      </c>
      <c r="C179" s="51" t="s">
        <v>385</v>
      </c>
      <c r="D179" s="26" t="s">
        <v>386</v>
      </c>
      <c r="E179" s="51" t="s">
        <v>66</v>
      </c>
      <c r="F179" s="25">
        <v>2569.6</v>
      </c>
      <c r="G179" s="52">
        <v>4.7300000000000004</v>
      </c>
      <c r="H179" s="66">
        <f t="shared" ref="H179:H191" si="14">ROUND(G179+(G179*$I$10),2)</f>
        <v>5.91</v>
      </c>
      <c r="I179" s="20">
        <f t="shared" ref="I179:I191" si="15">ROUND(F179*H179,2)</f>
        <v>15186.34</v>
      </c>
    </row>
    <row r="180" spans="1:9" ht="51">
      <c r="A180" s="67" t="s">
        <v>387</v>
      </c>
      <c r="B180" s="51" t="s">
        <v>45</v>
      </c>
      <c r="C180" s="51" t="s">
        <v>388</v>
      </c>
      <c r="D180" s="26" t="s">
        <v>389</v>
      </c>
      <c r="E180" s="51" t="s">
        <v>66</v>
      </c>
      <c r="F180" s="25">
        <v>1589.78</v>
      </c>
      <c r="G180" s="52">
        <v>31.48</v>
      </c>
      <c r="H180" s="66">
        <f t="shared" si="14"/>
        <v>39.35</v>
      </c>
      <c r="I180" s="20">
        <f t="shared" si="15"/>
        <v>62557.84</v>
      </c>
    </row>
    <row r="181" spans="1:9" ht="51">
      <c r="A181" s="67" t="s">
        <v>390</v>
      </c>
      <c r="B181" s="51" t="s">
        <v>45</v>
      </c>
      <c r="C181" s="51" t="s">
        <v>391</v>
      </c>
      <c r="D181" s="26" t="s">
        <v>392</v>
      </c>
      <c r="E181" s="51" t="s">
        <v>66</v>
      </c>
      <c r="F181" s="25">
        <v>979.82</v>
      </c>
      <c r="G181" s="52">
        <v>39.01</v>
      </c>
      <c r="H181" s="66">
        <f t="shared" si="14"/>
        <v>48.76</v>
      </c>
      <c r="I181" s="20">
        <f t="shared" si="15"/>
        <v>47776.02</v>
      </c>
    </row>
    <row r="182" spans="1:9" ht="51">
      <c r="A182" s="67" t="s">
        <v>393</v>
      </c>
      <c r="B182" s="51" t="s">
        <v>45</v>
      </c>
      <c r="C182" s="51" t="s">
        <v>394</v>
      </c>
      <c r="D182" s="26" t="s">
        <v>395</v>
      </c>
      <c r="E182" s="51" t="s">
        <v>66</v>
      </c>
      <c r="F182" s="25">
        <v>1024.77</v>
      </c>
      <c r="G182" s="52">
        <v>22.41</v>
      </c>
      <c r="H182" s="66">
        <f t="shared" si="14"/>
        <v>28.01</v>
      </c>
      <c r="I182" s="20">
        <f t="shared" si="15"/>
        <v>28703.81</v>
      </c>
    </row>
    <row r="183" spans="1:9" ht="51">
      <c r="A183" s="67" t="s">
        <v>396</v>
      </c>
      <c r="B183" s="51" t="s">
        <v>45</v>
      </c>
      <c r="C183" s="51" t="s">
        <v>397</v>
      </c>
      <c r="D183" s="26" t="s">
        <v>398</v>
      </c>
      <c r="E183" s="51" t="s">
        <v>66</v>
      </c>
      <c r="F183" s="25">
        <v>456.39</v>
      </c>
      <c r="G183" s="52">
        <v>62.91</v>
      </c>
      <c r="H183" s="66">
        <f t="shared" si="14"/>
        <v>78.64</v>
      </c>
      <c r="I183" s="20">
        <f t="shared" si="15"/>
        <v>35890.51</v>
      </c>
    </row>
    <row r="184" spans="1:9" ht="38.25">
      <c r="A184" s="67" t="s">
        <v>399</v>
      </c>
      <c r="B184" s="81" t="s">
        <v>46</v>
      </c>
      <c r="C184" s="51" t="s">
        <v>400</v>
      </c>
      <c r="D184" s="26" t="s">
        <v>401</v>
      </c>
      <c r="E184" s="51" t="s">
        <v>66</v>
      </c>
      <c r="F184" s="25">
        <v>94</v>
      </c>
      <c r="G184" s="52">
        <v>56.12</v>
      </c>
      <c r="H184" s="66">
        <f t="shared" si="14"/>
        <v>70.150000000000006</v>
      </c>
      <c r="I184" s="20">
        <f t="shared" si="15"/>
        <v>6594.1</v>
      </c>
    </row>
    <row r="185" spans="1:9" ht="38.25">
      <c r="A185" s="67" t="s">
        <v>402</v>
      </c>
      <c r="B185" s="81" t="s">
        <v>46</v>
      </c>
      <c r="C185" s="51" t="s">
        <v>403</v>
      </c>
      <c r="D185" s="26" t="s">
        <v>404</v>
      </c>
      <c r="E185" s="51" t="s">
        <v>66</v>
      </c>
      <c r="F185" s="25">
        <v>4.5999999999999996</v>
      </c>
      <c r="G185" s="52">
        <v>56.12</v>
      </c>
      <c r="H185" s="66">
        <f t="shared" si="14"/>
        <v>70.150000000000006</v>
      </c>
      <c r="I185" s="20">
        <f t="shared" si="15"/>
        <v>322.69</v>
      </c>
    </row>
    <row r="186" spans="1:9" ht="38.25">
      <c r="A186" s="67" t="s">
        <v>405</v>
      </c>
      <c r="B186" s="81" t="s">
        <v>46</v>
      </c>
      <c r="C186" s="51" t="s">
        <v>406</v>
      </c>
      <c r="D186" s="26" t="s">
        <v>407</v>
      </c>
      <c r="E186" s="51" t="s">
        <v>66</v>
      </c>
      <c r="F186" s="25">
        <v>9.7100000000000009</v>
      </c>
      <c r="G186" s="52">
        <v>56.12</v>
      </c>
      <c r="H186" s="66">
        <f t="shared" si="14"/>
        <v>70.150000000000006</v>
      </c>
      <c r="I186" s="20">
        <f t="shared" si="15"/>
        <v>681.16</v>
      </c>
    </row>
    <row r="187" spans="1:9" ht="51">
      <c r="A187" s="67" t="s">
        <v>408</v>
      </c>
      <c r="B187" s="81" t="s">
        <v>46</v>
      </c>
      <c r="C187" s="51" t="s">
        <v>409</v>
      </c>
      <c r="D187" s="26" t="s">
        <v>410</v>
      </c>
      <c r="E187" s="51" t="s">
        <v>66</v>
      </c>
      <c r="F187" s="25">
        <v>4.92</v>
      </c>
      <c r="G187" s="52">
        <v>56.12</v>
      </c>
      <c r="H187" s="66">
        <f t="shared" si="14"/>
        <v>70.150000000000006</v>
      </c>
      <c r="I187" s="20">
        <f t="shared" si="15"/>
        <v>345.14</v>
      </c>
    </row>
    <row r="188" spans="1:9" ht="24">
      <c r="A188" s="67" t="s">
        <v>411</v>
      </c>
      <c r="B188" s="81" t="s">
        <v>46</v>
      </c>
      <c r="C188" s="51" t="s">
        <v>412</v>
      </c>
      <c r="D188" s="26" t="s">
        <v>413</v>
      </c>
      <c r="E188" s="51" t="s">
        <v>68</v>
      </c>
      <c r="F188" s="25">
        <v>127.2</v>
      </c>
      <c r="G188" s="52">
        <v>33.119999999999997</v>
      </c>
      <c r="H188" s="66">
        <f t="shared" si="14"/>
        <v>41.4</v>
      </c>
      <c r="I188" s="20">
        <f t="shared" si="15"/>
        <v>5266.08</v>
      </c>
    </row>
    <row r="189" spans="1:9" ht="38.25">
      <c r="A189" s="67" t="s">
        <v>414</v>
      </c>
      <c r="B189" s="51" t="s">
        <v>45</v>
      </c>
      <c r="C189" s="51" t="s">
        <v>415</v>
      </c>
      <c r="D189" s="26" t="s">
        <v>416</v>
      </c>
      <c r="E189" s="51" t="s">
        <v>66</v>
      </c>
      <c r="F189" s="25">
        <v>438.37</v>
      </c>
      <c r="G189" s="52">
        <v>73.97</v>
      </c>
      <c r="H189" s="66">
        <f t="shared" si="14"/>
        <v>92.46</v>
      </c>
      <c r="I189" s="20">
        <f t="shared" si="15"/>
        <v>40531.69</v>
      </c>
    </row>
    <row r="190" spans="1:9" ht="51">
      <c r="A190" s="67" t="s">
        <v>417</v>
      </c>
      <c r="B190" s="81" t="s">
        <v>46</v>
      </c>
      <c r="C190" s="51" t="s">
        <v>418</v>
      </c>
      <c r="D190" s="26" t="s">
        <v>419</v>
      </c>
      <c r="E190" s="51" t="s">
        <v>66</v>
      </c>
      <c r="F190" s="25">
        <v>259.43</v>
      </c>
      <c r="G190" s="52">
        <v>144.30000000000001</v>
      </c>
      <c r="H190" s="66">
        <f t="shared" si="14"/>
        <v>180.38</v>
      </c>
      <c r="I190" s="20">
        <f t="shared" si="15"/>
        <v>46795.98</v>
      </c>
    </row>
    <row r="191" spans="1:9" ht="38.25">
      <c r="A191" s="67" t="s">
        <v>420</v>
      </c>
      <c r="B191" s="51" t="s">
        <v>45</v>
      </c>
      <c r="C191" s="51" t="s">
        <v>385</v>
      </c>
      <c r="D191" s="26" t="s">
        <v>386</v>
      </c>
      <c r="E191" s="51" t="s">
        <v>66</v>
      </c>
      <c r="F191" s="25">
        <v>98.05</v>
      </c>
      <c r="G191" s="52">
        <v>4.7300000000000004</v>
      </c>
      <c r="H191" s="66">
        <f t="shared" si="14"/>
        <v>5.91</v>
      </c>
      <c r="I191" s="20">
        <f t="shared" si="15"/>
        <v>579.48</v>
      </c>
    </row>
    <row r="192" spans="1:9" ht="51">
      <c r="A192" s="67" t="s">
        <v>421</v>
      </c>
      <c r="B192" s="51" t="s">
        <v>45</v>
      </c>
      <c r="C192" s="51" t="s">
        <v>391</v>
      </c>
      <c r="D192" s="26" t="s">
        <v>392</v>
      </c>
      <c r="E192" s="51" t="s">
        <v>66</v>
      </c>
      <c r="F192" s="25">
        <v>98.05</v>
      </c>
      <c r="G192" s="52">
        <v>39.01</v>
      </c>
      <c r="H192" s="66">
        <f>ROUND(G192+(G192*$I$10),2)</f>
        <v>48.76</v>
      </c>
      <c r="I192" s="20">
        <f>ROUND(F192*H192,2)</f>
        <v>4780.92</v>
      </c>
    </row>
    <row r="193" spans="1:9" ht="15" customHeight="1">
      <c r="A193" s="56"/>
      <c r="B193" s="57"/>
      <c r="C193" s="58"/>
      <c r="D193" s="79" t="s">
        <v>14</v>
      </c>
      <c r="E193" s="59"/>
      <c r="F193" s="54"/>
      <c r="G193" s="55"/>
      <c r="H193" s="60">
        <f>ROUND(G193+(G193*$I$10),2)</f>
        <v>0</v>
      </c>
      <c r="I193" s="61">
        <f>SUM(I179:I192)</f>
        <v>296011.75999999995</v>
      </c>
    </row>
    <row r="194" spans="1:9" ht="15" customHeight="1">
      <c r="A194" s="44"/>
      <c r="B194" s="62"/>
      <c r="C194" s="63"/>
      <c r="D194" s="64"/>
      <c r="E194" s="18"/>
      <c r="F194" s="65"/>
      <c r="G194" s="65"/>
      <c r="H194" s="41"/>
      <c r="I194" s="45"/>
    </row>
    <row r="195" spans="1:9" ht="20.100000000000001" customHeight="1">
      <c r="A195" s="30">
        <v>10</v>
      </c>
      <c r="B195" s="31"/>
      <c r="C195" s="32"/>
      <c r="D195" s="43" t="s">
        <v>422</v>
      </c>
      <c r="E195" s="33"/>
      <c r="F195" s="34"/>
      <c r="G195" s="34"/>
      <c r="H195" s="34"/>
      <c r="I195" s="35"/>
    </row>
    <row r="196" spans="1:9" ht="25.5">
      <c r="A196" s="67" t="s">
        <v>423</v>
      </c>
      <c r="B196" s="81" t="s">
        <v>46</v>
      </c>
      <c r="C196" s="51" t="s">
        <v>424</v>
      </c>
      <c r="D196" s="26" t="s">
        <v>425</v>
      </c>
      <c r="E196" s="51" t="s">
        <v>66</v>
      </c>
      <c r="F196" s="25">
        <v>282.92</v>
      </c>
      <c r="G196" s="52">
        <v>39.4</v>
      </c>
      <c r="H196" s="66">
        <f t="shared" ref="H196:H215" si="16">ROUND(G196+(G196*$I$10),2)</f>
        <v>49.25</v>
      </c>
      <c r="I196" s="20">
        <f t="shared" ref="I196:I214" si="17">ROUND(F196*H196,2)</f>
        <v>13933.81</v>
      </c>
    </row>
    <row r="197" spans="1:9" ht="38.25">
      <c r="A197" s="67" t="s">
        <v>426</v>
      </c>
      <c r="B197" s="51" t="s">
        <v>45</v>
      </c>
      <c r="C197" s="51" t="s">
        <v>427</v>
      </c>
      <c r="D197" s="26" t="s">
        <v>428</v>
      </c>
      <c r="E197" s="51" t="s">
        <v>66</v>
      </c>
      <c r="F197" s="25">
        <v>375.34</v>
      </c>
      <c r="G197" s="52">
        <v>46.72</v>
      </c>
      <c r="H197" s="66">
        <f t="shared" si="16"/>
        <v>58.4</v>
      </c>
      <c r="I197" s="20">
        <f t="shared" si="17"/>
        <v>21919.86</v>
      </c>
    </row>
    <row r="198" spans="1:9" ht="63.75">
      <c r="A198" s="67" t="s">
        <v>429</v>
      </c>
      <c r="B198" s="51" t="s">
        <v>45</v>
      </c>
      <c r="C198" s="51" t="s">
        <v>430</v>
      </c>
      <c r="D198" s="26" t="s">
        <v>431</v>
      </c>
      <c r="E198" s="51" t="s">
        <v>66</v>
      </c>
      <c r="F198" s="25">
        <v>125.46</v>
      </c>
      <c r="G198" s="52">
        <v>49.09</v>
      </c>
      <c r="H198" s="66">
        <f t="shared" si="16"/>
        <v>61.36</v>
      </c>
      <c r="I198" s="20">
        <f t="shared" si="17"/>
        <v>7698.23</v>
      </c>
    </row>
    <row r="199" spans="1:9" ht="38.25">
      <c r="A199" s="67" t="s">
        <v>432</v>
      </c>
      <c r="B199" s="51" t="s">
        <v>45</v>
      </c>
      <c r="C199" s="51" t="s">
        <v>433</v>
      </c>
      <c r="D199" s="26" t="s">
        <v>434</v>
      </c>
      <c r="E199" s="51" t="s">
        <v>66</v>
      </c>
      <c r="F199" s="25">
        <v>42.9</v>
      </c>
      <c r="G199" s="52">
        <v>83.98</v>
      </c>
      <c r="H199" s="66">
        <f t="shared" si="16"/>
        <v>104.98</v>
      </c>
      <c r="I199" s="20">
        <f t="shared" si="17"/>
        <v>4503.6400000000003</v>
      </c>
    </row>
    <row r="200" spans="1:9" ht="38.25">
      <c r="A200" s="67" t="s">
        <v>435</v>
      </c>
      <c r="B200" s="51" t="s">
        <v>45</v>
      </c>
      <c r="C200" s="51" t="s">
        <v>436</v>
      </c>
      <c r="D200" s="26" t="s">
        <v>437</v>
      </c>
      <c r="E200" s="51" t="s">
        <v>66</v>
      </c>
      <c r="F200" s="25">
        <v>148.94999999999999</v>
      </c>
      <c r="G200" s="52">
        <v>49.1</v>
      </c>
      <c r="H200" s="66">
        <f t="shared" si="16"/>
        <v>61.38</v>
      </c>
      <c r="I200" s="20">
        <f t="shared" si="17"/>
        <v>9142.5499999999993</v>
      </c>
    </row>
    <row r="201" spans="1:9" ht="24">
      <c r="A201" s="67" t="s">
        <v>438</v>
      </c>
      <c r="B201" s="81" t="s">
        <v>46</v>
      </c>
      <c r="C201" s="51" t="s">
        <v>439</v>
      </c>
      <c r="D201" s="26" t="s">
        <v>440</v>
      </c>
      <c r="E201" s="51" t="s">
        <v>66</v>
      </c>
      <c r="F201" s="25">
        <v>216.53</v>
      </c>
      <c r="G201" s="52">
        <v>195.18</v>
      </c>
      <c r="H201" s="66">
        <f t="shared" si="16"/>
        <v>243.98</v>
      </c>
      <c r="I201" s="20">
        <f t="shared" si="17"/>
        <v>52828.99</v>
      </c>
    </row>
    <row r="202" spans="1:9" ht="25.5">
      <c r="A202" s="67" t="s">
        <v>441</v>
      </c>
      <c r="B202" s="81" t="s">
        <v>46</v>
      </c>
      <c r="C202" s="51" t="s">
        <v>442</v>
      </c>
      <c r="D202" s="26" t="s">
        <v>443</v>
      </c>
      <c r="E202" s="51" t="s">
        <v>66</v>
      </c>
      <c r="F202" s="25">
        <v>216.53</v>
      </c>
      <c r="G202" s="52">
        <v>5.55</v>
      </c>
      <c r="H202" s="66">
        <f t="shared" si="16"/>
        <v>6.94</v>
      </c>
      <c r="I202" s="20">
        <f t="shared" si="17"/>
        <v>1502.72</v>
      </c>
    </row>
    <row r="203" spans="1:9" ht="25.5">
      <c r="A203" s="67" t="s">
        <v>444</v>
      </c>
      <c r="B203" s="51" t="s">
        <v>45</v>
      </c>
      <c r="C203" s="51" t="s">
        <v>445</v>
      </c>
      <c r="D203" s="26" t="s">
        <v>446</v>
      </c>
      <c r="E203" s="51" t="s">
        <v>68</v>
      </c>
      <c r="F203" s="25">
        <v>68</v>
      </c>
      <c r="G203" s="52">
        <v>15.54</v>
      </c>
      <c r="H203" s="66">
        <f t="shared" si="16"/>
        <v>19.43</v>
      </c>
      <c r="I203" s="20">
        <f t="shared" si="17"/>
        <v>1321.24</v>
      </c>
    </row>
    <row r="204" spans="1:9">
      <c r="A204" s="67" t="s">
        <v>447</v>
      </c>
      <c r="B204" s="51" t="s">
        <v>45</v>
      </c>
      <c r="C204" s="51" t="s">
        <v>448</v>
      </c>
      <c r="D204" s="26" t="s">
        <v>449</v>
      </c>
      <c r="E204" s="51" t="s">
        <v>68</v>
      </c>
      <c r="F204" s="25">
        <v>127.2</v>
      </c>
      <c r="G204" s="52">
        <v>66.28</v>
      </c>
      <c r="H204" s="66">
        <f t="shared" si="16"/>
        <v>82.85</v>
      </c>
      <c r="I204" s="20">
        <f t="shared" si="17"/>
        <v>10538.52</v>
      </c>
    </row>
    <row r="205" spans="1:9" ht="25.5">
      <c r="A205" s="67" t="s">
        <v>450</v>
      </c>
      <c r="B205" s="51" t="s">
        <v>45</v>
      </c>
      <c r="C205" s="51" t="s">
        <v>451</v>
      </c>
      <c r="D205" s="26" t="s">
        <v>452</v>
      </c>
      <c r="E205" s="51" t="s">
        <v>68</v>
      </c>
      <c r="F205" s="25">
        <v>53.45</v>
      </c>
      <c r="G205" s="52">
        <v>87.76</v>
      </c>
      <c r="H205" s="66">
        <f t="shared" si="16"/>
        <v>109.7</v>
      </c>
      <c r="I205" s="20">
        <f t="shared" si="17"/>
        <v>5863.47</v>
      </c>
    </row>
    <row r="206" spans="1:9" ht="24">
      <c r="A206" s="67" t="s">
        <v>453</v>
      </c>
      <c r="B206" s="81" t="s">
        <v>46</v>
      </c>
      <c r="C206" s="51" t="s">
        <v>454</v>
      </c>
      <c r="D206" s="26" t="s">
        <v>455</v>
      </c>
      <c r="E206" s="51" t="s">
        <v>68</v>
      </c>
      <c r="F206" s="25">
        <v>1.75</v>
      </c>
      <c r="G206" s="52">
        <v>87.77</v>
      </c>
      <c r="H206" s="66">
        <f t="shared" si="16"/>
        <v>109.71</v>
      </c>
      <c r="I206" s="20">
        <f t="shared" si="17"/>
        <v>191.99</v>
      </c>
    </row>
    <row r="207" spans="1:9" ht="25.5">
      <c r="A207" s="67" t="s">
        <v>456</v>
      </c>
      <c r="B207" s="51" t="s">
        <v>45</v>
      </c>
      <c r="C207" s="51" t="s">
        <v>457</v>
      </c>
      <c r="D207" s="26" t="s">
        <v>458</v>
      </c>
      <c r="E207" s="51" t="s">
        <v>66</v>
      </c>
      <c r="F207" s="25">
        <v>37.42</v>
      </c>
      <c r="G207" s="52">
        <v>75.989999999999995</v>
      </c>
      <c r="H207" s="66">
        <f t="shared" si="16"/>
        <v>94.99</v>
      </c>
      <c r="I207" s="20">
        <f t="shared" si="17"/>
        <v>3554.53</v>
      </c>
    </row>
    <row r="208" spans="1:9" ht="38.25">
      <c r="A208" s="67" t="s">
        <v>459</v>
      </c>
      <c r="B208" s="51" t="s">
        <v>45</v>
      </c>
      <c r="C208" s="51" t="s">
        <v>460</v>
      </c>
      <c r="D208" s="26" t="s">
        <v>461</v>
      </c>
      <c r="E208" s="51" t="s">
        <v>66</v>
      </c>
      <c r="F208" s="25">
        <v>254.8</v>
      </c>
      <c r="G208" s="52">
        <v>44.26</v>
      </c>
      <c r="H208" s="66">
        <f t="shared" si="16"/>
        <v>55.33</v>
      </c>
      <c r="I208" s="20">
        <f t="shared" si="17"/>
        <v>14098.08</v>
      </c>
    </row>
    <row r="209" spans="1:9" ht="38.25">
      <c r="A209" s="67" t="s">
        <v>462</v>
      </c>
      <c r="B209" s="51" t="s">
        <v>45</v>
      </c>
      <c r="C209" s="51" t="s">
        <v>463</v>
      </c>
      <c r="D209" s="26" t="s">
        <v>464</v>
      </c>
      <c r="E209" s="51" t="s">
        <v>66</v>
      </c>
      <c r="F209" s="25">
        <v>27.74</v>
      </c>
      <c r="G209" s="52">
        <v>76.959999999999994</v>
      </c>
      <c r="H209" s="66">
        <f t="shared" si="16"/>
        <v>96.2</v>
      </c>
      <c r="I209" s="20">
        <f t="shared" si="17"/>
        <v>2668.59</v>
      </c>
    </row>
    <row r="210" spans="1:9" ht="25.5">
      <c r="A210" s="67" t="s">
        <v>465</v>
      </c>
      <c r="B210" s="81" t="s">
        <v>46</v>
      </c>
      <c r="C210" s="51" t="s">
        <v>466</v>
      </c>
      <c r="D210" s="26" t="s">
        <v>467</v>
      </c>
      <c r="E210" s="51" t="s">
        <v>66</v>
      </c>
      <c r="F210" s="25">
        <v>4.88</v>
      </c>
      <c r="G210" s="52">
        <v>184.88</v>
      </c>
      <c r="H210" s="66">
        <f t="shared" si="16"/>
        <v>231.1</v>
      </c>
      <c r="I210" s="20">
        <f t="shared" si="17"/>
        <v>1127.77</v>
      </c>
    </row>
    <row r="211" spans="1:9" ht="25.5">
      <c r="A211" s="67" t="s">
        <v>468</v>
      </c>
      <c r="B211" s="81" t="s">
        <v>46</v>
      </c>
      <c r="C211" s="51" t="s">
        <v>469</v>
      </c>
      <c r="D211" s="26" t="s">
        <v>470</v>
      </c>
      <c r="E211" s="51" t="s">
        <v>66</v>
      </c>
      <c r="F211" s="25">
        <v>7.5</v>
      </c>
      <c r="G211" s="52">
        <v>184.88</v>
      </c>
      <c r="H211" s="66">
        <f t="shared" si="16"/>
        <v>231.1</v>
      </c>
      <c r="I211" s="20">
        <f t="shared" si="17"/>
        <v>1733.25</v>
      </c>
    </row>
    <row r="212" spans="1:9" ht="24">
      <c r="A212" s="67" t="s">
        <v>471</v>
      </c>
      <c r="B212" s="81" t="s">
        <v>46</v>
      </c>
      <c r="C212" s="51" t="s">
        <v>472</v>
      </c>
      <c r="D212" s="26" t="s">
        <v>473</v>
      </c>
      <c r="E212" s="51" t="s">
        <v>81</v>
      </c>
      <c r="F212" s="25">
        <v>21.96</v>
      </c>
      <c r="G212" s="52">
        <v>138.52000000000001</v>
      </c>
      <c r="H212" s="66">
        <f t="shared" si="16"/>
        <v>173.15</v>
      </c>
      <c r="I212" s="20">
        <f t="shared" si="17"/>
        <v>3802.37</v>
      </c>
    </row>
    <row r="213" spans="1:9">
      <c r="A213" s="67" t="s">
        <v>474</v>
      </c>
      <c r="B213" s="51" t="s">
        <v>45</v>
      </c>
      <c r="C213" s="51" t="s">
        <v>475</v>
      </c>
      <c r="D213" s="26" t="s">
        <v>476</v>
      </c>
      <c r="E213" s="51" t="s">
        <v>66</v>
      </c>
      <c r="F213" s="25">
        <v>445.55</v>
      </c>
      <c r="G213" s="52">
        <v>14.72</v>
      </c>
      <c r="H213" s="66">
        <f t="shared" si="16"/>
        <v>18.399999999999999</v>
      </c>
      <c r="I213" s="20">
        <f t="shared" si="17"/>
        <v>8198.1200000000008</v>
      </c>
    </row>
    <row r="214" spans="1:9" ht="38.25">
      <c r="A214" s="67" t="s">
        <v>477</v>
      </c>
      <c r="B214" s="51" t="s">
        <v>45</v>
      </c>
      <c r="C214" s="51" t="s">
        <v>478</v>
      </c>
      <c r="D214" s="26" t="s">
        <v>479</v>
      </c>
      <c r="E214" s="51" t="s">
        <v>68</v>
      </c>
      <c r="F214" s="25">
        <v>8.06</v>
      </c>
      <c r="G214" s="52">
        <v>35.53</v>
      </c>
      <c r="H214" s="66">
        <f t="shared" si="16"/>
        <v>44.41</v>
      </c>
      <c r="I214" s="20">
        <f t="shared" si="17"/>
        <v>357.94</v>
      </c>
    </row>
    <row r="215" spans="1:9" ht="15" customHeight="1">
      <c r="A215" s="56"/>
      <c r="B215" s="57"/>
      <c r="C215" s="58"/>
      <c r="D215" s="79" t="s">
        <v>14</v>
      </c>
      <c r="E215" s="59"/>
      <c r="F215" s="54"/>
      <c r="G215" s="55"/>
      <c r="H215" s="60">
        <f t="shared" si="16"/>
        <v>0</v>
      </c>
      <c r="I215" s="61">
        <f>SUM(I196:I214)</f>
        <v>164985.66999999998</v>
      </c>
    </row>
    <row r="216" spans="1:9" ht="15" customHeight="1">
      <c r="A216" s="44"/>
      <c r="B216" s="62"/>
      <c r="C216" s="63"/>
      <c r="D216" s="64"/>
      <c r="E216" s="18"/>
      <c r="F216" s="65"/>
      <c r="G216" s="65"/>
      <c r="H216" s="41"/>
      <c r="I216" s="45"/>
    </row>
    <row r="217" spans="1:9" ht="20.100000000000001" customHeight="1">
      <c r="A217" s="30">
        <v>11</v>
      </c>
      <c r="B217" s="31"/>
      <c r="C217" s="32"/>
      <c r="D217" s="43" t="s">
        <v>513</v>
      </c>
      <c r="E217" s="33"/>
      <c r="F217" s="34"/>
      <c r="G217" s="34"/>
      <c r="H217" s="34"/>
      <c r="I217" s="35"/>
    </row>
    <row r="218" spans="1:9" ht="25.5">
      <c r="A218" s="67" t="s">
        <v>480</v>
      </c>
      <c r="B218" s="51" t="s">
        <v>45</v>
      </c>
      <c r="C218" s="51" t="s">
        <v>481</v>
      </c>
      <c r="D218" s="26" t="s">
        <v>482</v>
      </c>
      <c r="E218" s="51" t="s">
        <v>66</v>
      </c>
      <c r="F218" s="25">
        <v>2004.59</v>
      </c>
      <c r="G218" s="52">
        <v>17.61</v>
      </c>
      <c r="H218" s="66">
        <f t="shared" ref="H218:H229" si="18">ROUND(G218+(G218*$I$10),2)</f>
        <v>22.01</v>
      </c>
      <c r="I218" s="20">
        <f t="shared" ref="I218:I228" si="19">ROUND(F218*H218,2)</f>
        <v>44121.03</v>
      </c>
    </row>
    <row r="219" spans="1:9" ht="25.5">
      <c r="A219" s="67" t="s">
        <v>483</v>
      </c>
      <c r="B219" s="81" t="s">
        <v>46</v>
      </c>
      <c r="C219" s="51" t="s">
        <v>484</v>
      </c>
      <c r="D219" s="26" t="s">
        <v>485</v>
      </c>
      <c r="E219" s="51" t="s">
        <v>66</v>
      </c>
      <c r="F219" s="25">
        <v>1902.96</v>
      </c>
      <c r="G219" s="52">
        <v>11.84</v>
      </c>
      <c r="H219" s="66">
        <f t="shared" si="18"/>
        <v>14.8</v>
      </c>
      <c r="I219" s="20">
        <f t="shared" si="19"/>
        <v>28163.81</v>
      </c>
    </row>
    <row r="220" spans="1:9" ht="25.5">
      <c r="A220" s="67" t="s">
        <v>486</v>
      </c>
      <c r="B220" s="51" t="s">
        <v>45</v>
      </c>
      <c r="C220" s="51" t="s">
        <v>487</v>
      </c>
      <c r="D220" s="26" t="s">
        <v>488</v>
      </c>
      <c r="E220" s="51" t="s">
        <v>66</v>
      </c>
      <c r="F220" s="25">
        <v>126.01</v>
      </c>
      <c r="G220" s="52">
        <v>18.18</v>
      </c>
      <c r="H220" s="66">
        <f t="shared" si="18"/>
        <v>22.73</v>
      </c>
      <c r="I220" s="20">
        <f t="shared" si="19"/>
        <v>2864.21</v>
      </c>
    </row>
    <row r="221" spans="1:9" ht="25.5">
      <c r="A221" s="67" t="s">
        <v>489</v>
      </c>
      <c r="B221" s="81" t="s">
        <v>46</v>
      </c>
      <c r="C221" s="51" t="s">
        <v>490</v>
      </c>
      <c r="D221" s="26" t="s">
        <v>491</v>
      </c>
      <c r="E221" s="51" t="s">
        <v>66</v>
      </c>
      <c r="F221" s="25">
        <v>12.72</v>
      </c>
      <c r="G221" s="52">
        <v>18.2</v>
      </c>
      <c r="H221" s="66">
        <f t="shared" si="18"/>
        <v>22.75</v>
      </c>
      <c r="I221" s="20">
        <f t="shared" si="19"/>
        <v>289.38</v>
      </c>
    </row>
    <row r="222" spans="1:9" ht="25.5">
      <c r="A222" s="67" t="s">
        <v>492</v>
      </c>
      <c r="B222" s="81" t="s">
        <v>46</v>
      </c>
      <c r="C222" s="51" t="s">
        <v>493</v>
      </c>
      <c r="D222" s="26" t="s">
        <v>494</v>
      </c>
      <c r="E222" s="51" t="s">
        <v>66</v>
      </c>
      <c r="F222" s="25">
        <v>101.63</v>
      </c>
      <c r="G222" s="52">
        <v>133.02000000000001</v>
      </c>
      <c r="H222" s="66">
        <f t="shared" si="18"/>
        <v>166.28</v>
      </c>
      <c r="I222" s="20">
        <f t="shared" si="19"/>
        <v>16899.04</v>
      </c>
    </row>
    <row r="223" spans="1:9" ht="51">
      <c r="A223" s="67" t="s">
        <v>495</v>
      </c>
      <c r="B223" s="51" t="s">
        <v>45</v>
      </c>
      <c r="C223" s="51" t="s">
        <v>496</v>
      </c>
      <c r="D223" s="26" t="s">
        <v>497</v>
      </c>
      <c r="E223" s="51" t="s">
        <v>66</v>
      </c>
      <c r="F223" s="25">
        <v>593.16</v>
      </c>
      <c r="G223" s="52">
        <v>26.01</v>
      </c>
      <c r="H223" s="66">
        <f t="shared" si="18"/>
        <v>32.51</v>
      </c>
      <c r="I223" s="20">
        <f t="shared" si="19"/>
        <v>19283.63</v>
      </c>
    </row>
    <row r="224" spans="1:9" ht="25.5">
      <c r="A224" s="67" t="s">
        <v>498</v>
      </c>
      <c r="B224" s="51" t="s">
        <v>45</v>
      </c>
      <c r="C224" s="51" t="s">
        <v>499</v>
      </c>
      <c r="D224" s="26" t="s">
        <v>500</v>
      </c>
      <c r="E224" s="51" t="s">
        <v>66</v>
      </c>
      <c r="F224" s="25">
        <v>442.55</v>
      </c>
      <c r="G224" s="52">
        <v>20.45</v>
      </c>
      <c r="H224" s="66">
        <f t="shared" si="18"/>
        <v>25.56</v>
      </c>
      <c r="I224" s="20">
        <f t="shared" si="19"/>
        <v>11311.58</v>
      </c>
    </row>
    <row r="225" spans="1:9" ht="25.5">
      <c r="A225" s="67" t="s">
        <v>501</v>
      </c>
      <c r="B225" s="51" t="s">
        <v>45</v>
      </c>
      <c r="C225" s="51" t="s">
        <v>502</v>
      </c>
      <c r="D225" s="26" t="s">
        <v>503</v>
      </c>
      <c r="E225" s="51" t="s">
        <v>66</v>
      </c>
      <c r="F225" s="25">
        <v>442.55</v>
      </c>
      <c r="G225" s="52">
        <v>14.06</v>
      </c>
      <c r="H225" s="66">
        <f t="shared" si="18"/>
        <v>17.579999999999998</v>
      </c>
      <c r="I225" s="20">
        <f t="shared" si="19"/>
        <v>7780.03</v>
      </c>
    </row>
    <row r="226" spans="1:9" ht="51">
      <c r="A226" s="67" t="s">
        <v>504</v>
      </c>
      <c r="B226" s="51" t="s">
        <v>45</v>
      </c>
      <c r="C226" s="51" t="s">
        <v>505</v>
      </c>
      <c r="D226" s="26" t="s">
        <v>506</v>
      </c>
      <c r="E226" s="51" t="s">
        <v>66</v>
      </c>
      <c r="F226" s="25">
        <v>1285.48</v>
      </c>
      <c r="G226" s="52">
        <v>15.96</v>
      </c>
      <c r="H226" s="66">
        <f t="shared" si="18"/>
        <v>19.95</v>
      </c>
      <c r="I226" s="20">
        <f t="shared" si="19"/>
        <v>25645.33</v>
      </c>
    </row>
    <row r="227" spans="1:9" ht="38.25">
      <c r="A227" s="67" t="s">
        <v>507</v>
      </c>
      <c r="B227" s="51" t="s">
        <v>45</v>
      </c>
      <c r="C227" s="51" t="s">
        <v>508</v>
      </c>
      <c r="D227" s="26" t="s">
        <v>509</v>
      </c>
      <c r="E227" s="51" t="s">
        <v>66</v>
      </c>
      <c r="F227" s="25">
        <v>98.05</v>
      </c>
      <c r="G227" s="52">
        <v>18.25</v>
      </c>
      <c r="H227" s="66">
        <f t="shared" si="18"/>
        <v>22.81</v>
      </c>
      <c r="I227" s="20">
        <f t="shared" si="19"/>
        <v>2236.52</v>
      </c>
    </row>
    <row r="228" spans="1:9" ht="25.5">
      <c r="A228" s="67" t="s">
        <v>510</v>
      </c>
      <c r="B228" s="51" t="s">
        <v>45</v>
      </c>
      <c r="C228" s="51" t="s">
        <v>511</v>
      </c>
      <c r="D228" s="26" t="s">
        <v>512</v>
      </c>
      <c r="E228" s="51" t="s">
        <v>66</v>
      </c>
      <c r="F228" s="25">
        <v>98.05</v>
      </c>
      <c r="G228" s="52">
        <v>11.82</v>
      </c>
      <c r="H228" s="66">
        <f t="shared" si="18"/>
        <v>14.78</v>
      </c>
      <c r="I228" s="20">
        <f t="shared" si="19"/>
        <v>1449.18</v>
      </c>
    </row>
    <row r="229" spans="1:9" ht="15" customHeight="1">
      <c r="A229" s="56"/>
      <c r="B229" s="57"/>
      <c r="C229" s="58"/>
      <c r="D229" s="79" t="s">
        <v>14</v>
      </c>
      <c r="E229" s="59"/>
      <c r="F229" s="54"/>
      <c r="G229" s="55"/>
      <c r="H229" s="60">
        <f t="shared" si="18"/>
        <v>0</v>
      </c>
      <c r="I229" s="61">
        <f>SUM(I218:I228)</f>
        <v>160043.74</v>
      </c>
    </row>
    <row r="230" spans="1:9" ht="15" customHeight="1">
      <c r="A230" s="44"/>
      <c r="B230" s="62"/>
      <c r="C230" s="63"/>
      <c r="D230" s="64"/>
      <c r="E230" s="18"/>
      <c r="F230" s="65"/>
      <c r="G230" s="65"/>
      <c r="H230" s="41"/>
      <c r="I230" s="45"/>
    </row>
    <row r="231" spans="1:9" ht="20.100000000000001" customHeight="1">
      <c r="A231" s="30">
        <v>12</v>
      </c>
      <c r="B231" s="31"/>
      <c r="C231" s="32"/>
      <c r="D231" s="43" t="s">
        <v>514</v>
      </c>
      <c r="E231" s="33"/>
      <c r="F231" s="34"/>
      <c r="G231" s="34"/>
      <c r="H231" s="34"/>
      <c r="I231" s="35"/>
    </row>
    <row r="232" spans="1:9" ht="38.25">
      <c r="A232" s="67" t="s">
        <v>515</v>
      </c>
      <c r="B232" s="51" t="s">
        <v>45</v>
      </c>
      <c r="C232" s="51" t="s">
        <v>516</v>
      </c>
      <c r="D232" s="26" t="s">
        <v>517</v>
      </c>
      <c r="E232" s="51" t="s">
        <v>68</v>
      </c>
      <c r="F232" s="25">
        <v>27.6</v>
      </c>
      <c r="G232" s="52">
        <v>10.25</v>
      </c>
      <c r="H232" s="66">
        <f t="shared" ref="H232:H281" si="20">ROUND(G232+(G232*$I$10),2)</f>
        <v>12.81</v>
      </c>
      <c r="I232" s="20">
        <f t="shared" ref="I232:I280" si="21">ROUND(F232*H232,2)</f>
        <v>353.56</v>
      </c>
    </row>
    <row r="233" spans="1:9" ht="38.25">
      <c r="A233" s="67" t="s">
        <v>518</v>
      </c>
      <c r="B233" s="51" t="s">
        <v>45</v>
      </c>
      <c r="C233" s="51" t="s">
        <v>519</v>
      </c>
      <c r="D233" s="26" t="s">
        <v>520</v>
      </c>
      <c r="E233" s="51" t="s">
        <v>68</v>
      </c>
      <c r="F233" s="25">
        <v>166.9</v>
      </c>
      <c r="G233" s="52">
        <v>22.5</v>
      </c>
      <c r="H233" s="66">
        <f t="shared" si="20"/>
        <v>28.13</v>
      </c>
      <c r="I233" s="20">
        <f t="shared" si="21"/>
        <v>4694.8999999999996</v>
      </c>
    </row>
    <row r="234" spans="1:9" ht="38.25">
      <c r="A234" s="67" t="s">
        <v>521</v>
      </c>
      <c r="B234" s="51" t="s">
        <v>45</v>
      </c>
      <c r="C234" s="51" t="s">
        <v>522</v>
      </c>
      <c r="D234" s="26" t="s">
        <v>523</v>
      </c>
      <c r="E234" s="51" t="s">
        <v>68</v>
      </c>
      <c r="F234" s="25">
        <v>81.05</v>
      </c>
      <c r="G234" s="52">
        <v>28.19</v>
      </c>
      <c r="H234" s="66">
        <f t="shared" si="20"/>
        <v>35.24</v>
      </c>
      <c r="I234" s="20">
        <f t="shared" si="21"/>
        <v>2856.2</v>
      </c>
    </row>
    <row r="235" spans="1:9" ht="25.5">
      <c r="A235" s="67" t="s">
        <v>524</v>
      </c>
      <c r="B235" s="51" t="s">
        <v>45</v>
      </c>
      <c r="C235" s="51" t="s">
        <v>525</v>
      </c>
      <c r="D235" s="26" t="s">
        <v>526</v>
      </c>
      <c r="E235" s="51" t="s">
        <v>68</v>
      </c>
      <c r="F235" s="25">
        <v>11</v>
      </c>
      <c r="G235" s="52">
        <v>27.13</v>
      </c>
      <c r="H235" s="66">
        <f t="shared" si="20"/>
        <v>33.909999999999997</v>
      </c>
      <c r="I235" s="20">
        <f t="shared" si="21"/>
        <v>373.01</v>
      </c>
    </row>
    <row r="236" spans="1:9" ht="25.5">
      <c r="A236" s="67" t="s">
        <v>527</v>
      </c>
      <c r="B236" s="51" t="s">
        <v>45</v>
      </c>
      <c r="C236" s="51" t="s">
        <v>528</v>
      </c>
      <c r="D236" s="26" t="s">
        <v>529</v>
      </c>
      <c r="E236" s="51" t="s">
        <v>68</v>
      </c>
      <c r="F236" s="25">
        <v>134.6</v>
      </c>
      <c r="G236" s="52">
        <v>44.16</v>
      </c>
      <c r="H236" s="66">
        <f t="shared" si="20"/>
        <v>55.2</v>
      </c>
      <c r="I236" s="20">
        <f t="shared" si="21"/>
        <v>7429.92</v>
      </c>
    </row>
    <row r="237" spans="1:9" ht="25.5">
      <c r="A237" s="67" t="s">
        <v>530</v>
      </c>
      <c r="B237" s="51" t="s">
        <v>45</v>
      </c>
      <c r="C237" s="51" t="s">
        <v>531</v>
      </c>
      <c r="D237" s="26" t="s">
        <v>532</v>
      </c>
      <c r="E237" s="51" t="s">
        <v>68</v>
      </c>
      <c r="F237" s="25">
        <v>54.55</v>
      </c>
      <c r="G237" s="52">
        <v>60.79</v>
      </c>
      <c r="H237" s="66">
        <f t="shared" si="20"/>
        <v>75.989999999999995</v>
      </c>
      <c r="I237" s="20">
        <f t="shared" si="21"/>
        <v>4145.25</v>
      </c>
    </row>
    <row r="238" spans="1:9" ht="51">
      <c r="A238" s="67" t="s">
        <v>533</v>
      </c>
      <c r="B238" s="51" t="s">
        <v>230</v>
      </c>
      <c r="C238" s="51" t="s">
        <v>231</v>
      </c>
      <c r="D238" s="26" t="s">
        <v>534</v>
      </c>
      <c r="E238" s="51" t="s">
        <v>67</v>
      </c>
      <c r="F238" s="25">
        <v>3</v>
      </c>
      <c r="G238" s="52">
        <v>40.020000000000003</v>
      </c>
      <c r="H238" s="66">
        <f t="shared" si="20"/>
        <v>50.03</v>
      </c>
      <c r="I238" s="20">
        <f t="shared" si="21"/>
        <v>150.09</v>
      </c>
    </row>
    <row r="239" spans="1:9" ht="63.75">
      <c r="A239" s="67" t="s">
        <v>535</v>
      </c>
      <c r="B239" s="51" t="s">
        <v>45</v>
      </c>
      <c r="C239" s="51" t="s">
        <v>536</v>
      </c>
      <c r="D239" s="26" t="s">
        <v>537</v>
      </c>
      <c r="E239" s="51" t="s">
        <v>67</v>
      </c>
      <c r="F239" s="25">
        <v>6</v>
      </c>
      <c r="G239" s="52">
        <v>223.91</v>
      </c>
      <c r="H239" s="66">
        <f t="shared" si="20"/>
        <v>279.89</v>
      </c>
      <c r="I239" s="20">
        <f t="shared" si="21"/>
        <v>1679.34</v>
      </c>
    </row>
    <row r="240" spans="1:9" ht="63.75">
      <c r="A240" s="67" t="s">
        <v>538</v>
      </c>
      <c r="B240" s="51" t="s">
        <v>45</v>
      </c>
      <c r="C240" s="51" t="s">
        <v>539</v>
      </c>
      <c r="D240" s="26" t="s">
        <v>540</v>
      </c>
      <c r="E240" s="51" t="s">
        <v>67</v>
      </c>
      <c r="F240" s="25">
        <v>2</v>
      </c>
      <c r="G240" s="52">
        <v>310.75</v>
      </c>
      <c r="H240" s="66">
        <f t="shared" si="20"/>
        <v>388.44</v>
      </c>
      <c r="I240" s="20">
        <f t="shared" si="21"/>
        <v>776.88</v>
      </c>
    </row>
    <row r="241" spans="1:9" ht="51">
      <c r="A241" s="67" t="s">
        <v>541</v>
      </c>
      <c r="B241" s="51" t="s">
        <v>45</v>
      </c>
      <c r="C241" s="51" t="s">
        <v>542</v>
      </c>
      <c r="D241" s="26" t="s">
        <v>543</v>
      </c>
      <c r="E241" s="51" t="s">
        <v>67</v>
      </c>
      <c r="F241" s="25">
        <v>4</v>
      </c>
      <c r="G241" s="52">
        <v>5.33</v>
      </c>
      <c r="H241" s="66">
        <f t="shared" si="20"/>
        <v>6.66</v>
      </c>
      <c r="I241" s="20">
        <f t="shared" si="21"/>
        <v>26.64</v>
      </c>
    </row>
    <row r="242" spans="1:9" ht="51">
      <c r="A242" s="67" t="s">
        <v>544</v>
      </c>
      <c r="B242" s="51" t="s">
        <v>45</v>
      </c>
      <c r="C242" s="51" t="s">
        <v>545</v>
      </c>
      <c r="D242" s="26" t="s">
        <v>546</v>
      </c>
      <c r="E242" s="51" t="s">
        <v>67</v>
      </c>
      <c r="F242" s="25">
        <v>72</v>
      </c>
      <c r="G242" s="52">
        <v>6.21</v>
      </c>
      <c r="H242" s="66">
        <f t="shared" si="20"/>
        <v>7.76</v>
      </c>
      <c r="I242" s="20">
        <f t="shared" si="21"/>
        <v>558.72</v>
      </c>
    </row>
    <row r="243" spans="1:9" ht="51">
      <c r="A243" s="67" t="s">
        <v>547</v>
      </c>
      <c r="B243" s="51" t="s">
        <v>45</v>
      </c>
      <c r="C243" s="51" t="s">
        <v>548</v>
      </c>
      <c r="D243" s="26" t="s">
        <v>549</v>
      </c>
      <c r="E243" s="51" t="s">
        <v>67</v>
      </c>
      <c r="F243" s="25">
        <v>40</v>
      </c>
      <c r="G243" s="52">
        <v>16.12</v>
      </c>
      <c r="H243" s="66">
        <f t="shared" si="20"/>
        <v>20.149999999999999</v>
      </c>
      <c r="I243" s="20">
        <f t="shared" si="21"/>
        <v>806</v>
      </c>
    </row>
    <row r="244" spans="1:9" ht="38.25">
      <c r="A244" s="67" t="s">
        <v>550</v>
      </c>
      <c r="B244" s="51" t="s">
        <v>45</v>
      </c>
      <c r="C244" s="51" t="s">
        <v>551</v>
      </c>
      <c r="D244" s="26" t="s">
        <v>552</v>
      </c>
      <c r="E244" s="51" t="s">
        <v>67</v>
      </c>
      <c r="F244" s="25">
        <v>6</v>
      </c>
      <c r="G244" s="52">
        <v>27.72</v>
      </c>
      <c r="H244" s="66">
        <f t="shared" si="20"/>
        <v>34.65</v>
      </c>
      <c r="I244" s="20">
        <f t="shared" si="21"/>
        <v>207.9</v>
      </c>
    </row>
    <row r="245" spans="1:9" ht="38.25">
      <c r="A245" s="67" t="s">
        <v>553</v>
      </c>
      <c r="B245" s="51" t="s">
        <v>45</v>
      </c>
      <c r="C245" s="51" t="s">
        <v>554</v>
      </c>
      <c r="D245" s="26" t="s">
        <v>555</v>
      </c>
      <c r="E245" s="51" t="s">
        <v>67</v>
      </c>
      <c r="F245" s="25">
        <v>2</v>
      </c>
      <c r="G245" s="52">
        <v>36.979999999999997</v>
      </c>
      <c r="H245" s="66">
        <f t="shared" si="20"/>
        <v>46.23</v>
      </c>
      <c r="I245" s="20">
        <f t="shared" si="21"/>
        <v>92.46</v>
      </c>
    </row>
    <row r="246" spans="1:9" ht="38.25">
      <c r="A246" s="67" t="s">
        <v>556</v>
      </c>
      <c r="B246" s="51" t="s">
        <v>45</v>
      </c>
      <c r="C246" s="51" t="s">
        <v>557</v>
      </c>
      <c r="D246" s="26" t="s">
        <v>558</v>
      </c>
      <c r="E246" s="51" t="s">
        <v>67</v>
      </c>
      <c r="F246" s="25">
        <v>6</v>
      </c>
      <c r="G246" s="52">
        <v>18.8</v>
      </c>
      <c r="H246" s="66">
        <f t="shared" si="20"/>
        <v>23.5</v>
      </c>
      <c r="I246" s="20">
        <f t="shared" si="21"/>
        <v>141</v>
      </c>
    </row>
    <row r="247" spans="1:9" ht="38.25">
      <c r="A247" s="67" t="s">
        <v>559</v>
      </c>
      <c r="B247" s="81" t="s">
        <v>46</v>
      </c>
      <c r="C247" s="51" t="s">
        <v>560</v>
      </c>
      <c r="D247" s="26" t="s">
        <v>561</v>
      </c>
      <c r="E247" s="51" t="s">
        <v>67</v>
      </c>
      <c r="F247" s="25">
        <v>2</v>
      </c>
      <c r="G247" s="52">
        <v>13.7</v>
      </c>
      <c r="H247" s="66">
        <f t="shared" si="20"/>
        <v>17.13</v>
      </c>
      <c r="I247" s="20">
        <f t="shared" si="21"/>
        <v>34.26</v>
      </c>
    </row>
    <row r="248" spans="1:9" ht="38.25">
      <c r="A248" s="67" t="s">
        <v>562</v>
      </c>
      <c r="B248" s="81" t="s">
        <v>46</v>
      </c>
      <c r="C248" s="51" t="s">
        <v>563</v>
      </c>
      <c r="D248" s="26" t="s">
        <v>564</v>
      </c>
      <c r="E248" s="51" t="s">
        <v>67</v>
      </c>
      <c r="F248" s="25">
        <v>4</v>
      </c>
      <c r="G248" s="52">
        <v>13.7</v>
      </c>
      <c r="H248" s="66">
        <f t="shared" si="20"/>
        <v>17.13</v>
      </c>
      <c r="I248" s="20">
        <f t="shared" si="21"/>
        <v>68.52</v>
      </c>
    </row>
    <row r="249" spans="1:9" ht="38.25">
      <c r="A249" s="67" t="s">
        <v>565</v>
      </c>
      <c r="B249" s="51" t="s">
        <v>45</v>
      </c>
      <c r="C249" s="51" t="s">
        <v>566</v>
      </c>
      <c r="D249" s="26" t="s">
        <v>567</v>
      </c>
      <c r="E249" s="51" t="s">
        <v>67</v>
      </c>
      <c r="F249" s="25">
        <v>30</v>
      </c>
      <c r="G249" s="52">
        <v>13.46</v>
      </c>
      <c r="H249" s="66">
        <f t="shared" si="20"/>
        <v>16.829999999999998</v>
      </c>
      <c r="I249" s="20">
        <f t="shared" si="21"/>
        <v>504.9</v>
      </c>
    </row>
    <row r="250" spans="1:9" ht="38.25">
      <c r="A250" s="67" t="s">
        <v>568</v>
      </c>
      <c r="B250" s="51" t="s">
        <v>45</v>
      </c>
      <c r="C250" s="51" t="s">
        <v>569</v>
      </c>
      <c r="D250" s="26" t="s">
        <v>570</v>
      </c>
      <c r="E250" s="51" t="s">
        <v>67</v>
      </c>
      <c r="F250" s="25">
        <v>1</v>
      </c>
      <c r="G250" s="52">
        <v>17.98</v>
      </c>
      <c r="H250" s="66">
        <f t="shared" si="20"/>
        <v>22.48</v>
      </c>
      <c r="I250" s="20">
        <f t="shared" si="21"/>
        <v>22.48</v>
      </c>
    </row>
    <row r="251" spans="1:9" ht="38.25">
      <c r="A251" s="67" t="s">
        <v>571</v>
      </c>
      <c r="B251" s="51" t="s">
        <v>45</v>
      </c>
      <c r="C251" s="51" t="s">
        <v>572</v>
      </c>
      <c r="D251" s="26" t="s">
        <v>573</v>
      </c>
      <c r="E251" s="51" t="s">
        <v>67</v>
      </c>
      <c r="F251" s="25">
        <v>5</v>
      </c>
      <c r="G251" s="52">
        <v>26.43</v>
      </c>
      <c r="H251" s="66">
        <f t="shared" si="20"/>
        <v>33.04</v>
      </c>
      <c r="I251" s="20">
        <f t="shared" si="21"/>
        <v>165.2</v>
      </c>
    </row>
    <row r="252" spans="1:9" ht="38.25">
      <c r="A252" s="67" t="s">
        <v>574</v>
      </c>
      <c r="B252" s="51" t="s">
        <v>45</v>
      </c>
      <c r="C252" s="51" t="s">
        <v>575</v>
      </c>
      <c r="D252" s="26" t="s">
        <v>576</v>
      </c>
      <c r="E252" s="51" t="s">
        <v>67</v>
      </c>
      <c r="F252" s="25">
        <v>3</v>
      </c>
      <c r="G252" s="52">
        <v>5.72</v>
      </c>
      <c r="H252" s="66">
        <f t="shared" si="20"/>
        <v>7.15</v>
      </c>
      <c r="I252" s="20">
        <f t="shared" si="21"/>
        <v>21.45</v>
      </c>
    </row>
    <row r="253" spans="1:9" ht="38.25">
      <c r="A253" s="67" t="s">
        <v>577</v>
      </c>
      <c r="B253" s="51" t="s">
        <v>45</v>
      </c>
      <c r="C253" s="51" t="s">
        <v>578</v>
      </c>
      <c r="D253" s="26" t="s">
        <v>579</v>
      </c>
      <c r="E253" s="51" t="s">
        <v>67</v>
      </c>
      <c r="F253" s="25">
        <v>2</v>
      </c>
      <c r="G253" s="52">
        <v>15.56</v>
      </c>
      <c r="H253" s="66">
        <f t="shared" si="20"/>
        <v>19.45</v>
      </c>
      <c r="I253" s="20">
        <f t="shared" si="21"/>
        <v>38.9</v>
      </c>
    </row>
    <row r="254" spans="1:9" ht="38.25">
      <c r="A254" s="67" t="s">
        <v>580</v>
      </c>
      <c r="B254" s="51" t="s">
        <v>45</v>
      </c>
      <c r="C254" s="51" t="s">
        <v>581</v>
      </c>
      <c r="D254" s="26" t="s">
        <v>582</v>
      </c>
      <c r="E254" s="51" t="s">
        <v>67</v>
      </c>
      <c r="F254" s="25">
        <v>8</v>
      </c>
      <c r="G254" s="52">
        <v>75.349999999999994</v>
      </c>
      <c r="H254" s="66">
        <f t="shared" si="20"/>
        <v>94.19</v>
      </c>
      <c r="I254" s="20">
        <f t="shared" si="21"/>
        <v>753.52</v>
      </c>
    </row>
    <row r="255" spans="1:9" ht="38.25">
      <c r="A255" s="67" t="s">
        <v>583</v>
      </c>
      <c r="B255" s="51" t="s">
        <v>45</v>
      </c>
      <c r="C255" s="51" t="s">
        <v>584</v>
      </c>
      <c r="D255" s="26" t="s">
        <v>585</v>
      </c>
      <c r="E255" s="51" t="s">
        <v>67</v>
      </c>
      <c r="F255" s="25">
        <v>2</v>
      </c>
      <c r="G255" s="52">
        <v>92.08</v>
      </c>
      <c r="H255" s="66">
        <f t="shared" si="20"/>
        <v>115.1</v>
      </c>
      <c r="I255" s="20">
        <f t="shared" si="21"/>
        <v>230.2</v>
      </c>
    </row>
    <row r="256" spans="1:9" ht="38.25">
      <c r="A256" s="67" t="s">
        <v>586</v>
      </c>
      <c r="B256" s="51" t="s">
        <v>45</v>
      </c>
      <c r="C256" s="51" t="s">
        <v>587</v>
      </c>
      <c r="D256" s="26" t="s">
        <v>588</v>
      </c>
      <c r="E256" s="51" t="s">
        <v>67</v>
      </c>
      <c r="F256" s="25">
        <v>4</v>
      </c>
      <c r="G256" s="52">
        <v>7.55</v>
      </c>
      <c r="H256" s="66">
        <f t="shared" si="20"/>
        <v>9.44</v>
      </c>
      <c r="I256" s="20">
        <f t="shared" si="21"/>
        <v>37.76</v>
      </c>
    </row>
    <row r="257" spans="1:9" ht="38.25">
      <c r="A257" s="67" t="s">
        <v>589</v>
      </c>
      <c r="B257" s="51" t="s">
        <v>45</v>
      </c>
      <c r="C257" s="51" t="s">
        <v>587</v>
      </c>
      <c r="D257" s="26" t="s">
        <v>588</v>
      </c>
      <c r="E257" s="51" t="s">
        <v>67</v>
      </c>
      <c r="F257" s="25">
        <v>4</v>
      </c>
      <c r="G257" s="52">
        <v>7.55</v>
      </c>
      <c r="H257" s="66">
        <f t="shared" si="20"/>
        <v>9.44</v>
      </c>
      <c r="I257" s="20">
        <f t="shared" si="21"/>
        <v>37.76</v>
      </c>
    </row>
    <row r="258" spans="1:9" ht="38.25">
      <c r="A258" s="67" t="s">
        <v>590</v>
      </c>
      <c r="B258" s="51" t="s">
        <v>45</v>
      </c>
      <c r="C258" s="51" t="s">
        <v>591</v>
      </c>
      <c r="D258" s="26" t="s">
        <v>592</v>
      </c>
      <c r="E258" s="51" t="s">
        <v>67</v>
      </c>
      <c r="F258" s="25">
        <v>28</v>
      </c>
      <c r="G258" s="52">
        <v>13.2</v>
      </c>
      <c r="H258" s="66">
        <f t="shared" si="20"/>
        <v>16.5</v>
      </c>
      <c r="I258" s="20">
        <f t="shared" si="21"/>
        <v>462</v>
      </c>
    </row>
    <row r="259" spans="1:9" ht="38.25">
      <c r="A259" s="67" t="s">
        <v>593</v>
      </c>
      <c r="B259" s="51" t="s">
        <v>45</v>
      </c>
      <c r="C259" s="51" t="s">
        <v>594</v>
      </c>
      <c r="D259" s="26" t="s">
        <v>595</v>
      </c>
      <c r="E259" s="51" t="s">
        <v>67</v>
      </c>
      <c r="F259" s="25">
        <v>4</v>
      </c>
      <c r="G259" s="52">
        <v>37.81</v>
      </c>
      <c r="H259" s="66">
        <f t="shared" si="20"/>
        <v>47.26</v>
      </c>
      <c r="I259" s="20">
        <f t="shared" si="21"/>
        <v>189.04</v>
      </c>
    </row>
    <row r="260" spans="1:9" ht="51">
      <c r="A260" s="67" t="s">
        <v>596</v>
      </c>
      <c r="B260" s="51" t="s">
        <v>45</v>
      </c>
      <c r="C260" s="51" t="s">
        <v>597</v>
      </c>
      <c r="D260" s="26" t="s">
        <v>598</v>
      </c>
      <c r="E260" s="51" t="s">
        <v>67</v>
      </c>
      <c r="F260" s="25">
        <v>26</v>
      </c>
      <c r="G260" s="52">
        <v>99.61</v>
      </c>
      <c r="H260" s="66">
        <f t="shared" si="20"/>
        <v>124.51</v>
      </c>
      <c r="I260" s="20">
        <f t="shared" si="21"/>
        <v>3237.26</v>
      </c>
    </row>
    <row r="261" spans="1:9" ht="51">
      <c r="A261" s="67" t="s">
        <v>599</v>
      </c>
      <c r="B261" s="51" t="s">
        <v>45</v>
      </c>
      <c r="C261" s="51" t="s">
        <v>600</v>
      </c>
      <c r="D261" s="26" t="s">
        <v>601</v>
      </c>
      <c r="E261" s="51" t="s">
        <v>67</v>
      </c>
      <c r="F261" s="25">
        <v>6</v>
      </c>
      <c r="G261" s="52">
        <v>130.28</v>
      </c>
      <c r="H261" s="66">
        <f t="shared" si="20"/>
        <v>162.85</v>
      </c>
      <c r="I261" s="20">
        <f t="shared" si="21"/>
        <v>977.1</v>
      </c>
    </row>
    <row r="262" spans="1:9" ht="38.25">
      <c r="A262" s="67" t="s">
        <v>602</v>
      </c>
      <c r="B262" s="51" t="s">
        <v>45</v>
      </c>
      <c r="C262" s="51" t="s">
        <v>603</v>
      </c>
      <c r="D262" s="26" t="s">
        <v>604</v>
      </c>
      <c r="E262" s="51" t="s">
        <v>67</v>
      </c>
      <c r="F262" s="25">
        <v>47</v>
      </c>
      <c r="G262" s="52">
        <v>12.2</v>
      </c>
      <c r="H262" s="66">
        <f t="shared" si="20"/>
        <v>15.25</v>
      </c>
      <c r="I262" s="20">
        <f t="shared" si="21"/>
        <v>716.75</v>
      </c>
    </row>
    <row r="263" spans="1:9" ht="38.25">
      <c r="A263" s="67" t="s">
        <v>605</v>
      </c>
      <c r="B263" s="51" t="s">
        <v>45</v>
      </c>
      <c r="C263" s="51" t="s">
        <v>603</v>
      </c>
      <c r="D263" s="26" t="s">
        <v>604</v>
      </c>
      <c r="E263" s="51" t="s">
        <v>67</v>
      </c>
      <c r="F263" s="25">
        <v>12</v>
      </c>
      <c r="G263" s="52">
        <v>12.2</v>
      </c>
      <c r="H263" s="66">
        <f t="shared" si="20"/>
        <v>15.25</v>
      </c>
      <c r="I263" s="20">
        <f t="shared" si="21"/>
        <v>183</v>
      </c>
    </row>
    <row r="264" spans="1:9" ht="25.5">
      <c r="A264" s="67" t="s">
        <v>606</v>
      </c>
      <c r="B264" s="51" t="s">
        <v>45</v>
      </c>
      <c r="C264" s="51" t="s">
        <v>607</v>
      </c>
      <c r="D264" s="26" t="s">
        <v>608</v>
      </c>
      <c r="E264" s="51" t="s">
        <v>67</v>
      </c>
      <c r="F264" s="25">
        <v>17</v>
      </c>
      <c r="G264" s="52">
        <v>12.33</v>
      </c>
      <c r="H264" s="66">
        <f t="shared" si="20"/>
        <v>15.41</v>
      </c>
      <c r="I264" s="20">
        <f t="shared" si="21"/>
        <v>261.97000000000003</v>
      </c>
    </row>
    <row r="265" spans="1:9" ht="25.5">
      <c r="A265" s="67" t="s">
        <v>609</v>
      </c>
      <c r="B265" s="51" t="s">
        <v>45</v>
      </c>
      <c r="C265" s="51" t="s">
        <v>610</v>
      </c>
      <c r="D265" s="26" t="s">
        <v>611</v>
      </c>
      <c r="E265" s="51" t="s">
        <v>67</v>
      </c>
      <c r="F265" s="25">
        <v>14</v>
      </c>
      <c r="G265" s="52">
        <v>20.85</v>
      </c>
      <c r="H265" s="66">
        <f t="shared" si="20"/>
        <v>26.06</v>
      </c>
      <c r="I265" s="20">
        <f t="shared" si="21"/>
        <v>364.84</v>
      </c>
    </row>
    <row r="266" spans="1:9" ht="25.5">
      <c r="A266" s="67" t="s">
        <v>612</v>
      </c>
      <c r="B266" s="51" t="s">
        <v>45</v>
      </c>
      <c r="C266" s="51" t="s">
        <v>613</v>
      </c>
      <c r="D266" s="26" t="s">
        <v>614</v>
      </c>
      <c r="E266" s="51" t="s">
        <v>67</v>
      </c>
      <c r="F266" s="25">
        <v>7</v>
      </c>
      <c r="G266" s="52">
        <v>73.31</v>
      </c>
      <c r="H266" s="66">
        <f t="shared" si="20"/>
        <v>91.64</v>
      </c>
      <c r="I266" s="20">
        <f t="shared" si="21"/>
        <v>641.48</v>
      </c>
    </row>
    <row r="267" spans="1:9" ht="25.5">
      <c r="A267" s="67" t="s">
        <v>615</v>
      </c>
      <c r="B267" s="51" t="s">
        <v>45</v>
      </c>
      <c r="C267" s="51" t="s">
        <v>616</v>
      </c>
      <c r="D267" s="26" t="s">
        <v>617</v>
      </c>
      <c r="E267" s="51" t="s">
        <v>67</v>
      </c>
      <c r="F267" s="25">
        <v>4</v>
      </c>
      <c r="G267" s="52">
        <v>96.15</v>
      </c>
      <c r="H267" s="66">
        <f t="shared" si="20"/>
        <v>120.19</v>
      </c>
      <c r="I267" s="20">
        <f t="shared" si="21"/>
        <v>480.76</v>
      </c>
    </row>
    <row r="268" spans="1:9" ht="38.25">
      <c r="A268" s="67" t="s">
        <v>618</v>
      </c>
      <c r="B268" s="51" t="s">
        <v>45</v>
      </c>
      <c r="C268" s="51" t="s">
        <v>619</v>
      </c>
      <c r="D268" s="26" t="s">
        <v>620</v>
      </c>
      <c r="E268" s="51" t="s">
        <v>67</v>
      </c>
      <c r="F268" s="25">
        <v>10</v>
      </c>
      <c r="G268" s="52">
        <v>18.46</v>
      </c>
      <c r="H268" s="66">
        <f t="shared" si="20"/>
        <v>23.08</v>
      </c>
      <c r="I268" s="20">
        <f t="shared" si="21"/>
        <v>230.8</v>
      </c>
    </row>
    <row r="269" spans="1:9" ht="38.25">
      <c r="A269" s="67" t="s">
        <v>621</v>
      </c>
      <c r="B269" s="51" t="s">
        <v>45</v>
      </c>
      <c r="C269" s="51" t="s">
        <v>622</v>
      </c>
      <c r="D269" s="26" t="s">
        <v>623</v>
      </c>
      <c r="E269" s="51" t="s">
        <v>67</v>
      </c>
      <c r="F269" s="25">
        <v>2</v>
      </c>
      <c r="G269" s="52">
        <v>55.66</v>
      </c>
      <c r="H269" s="66">
        <f t="shared" si="20"/>
        <v>69.58</v>
      </c>
      <c r="I269" s="20">
        <f t="shared" si="21"/>
        <v>139.16</v>
      </c>
    </row>
    <row r="270" spans="1:9" ht="38.25">
      <c r="A270" s="67" t="s">
        <v>624</v>
      </c>
      <c r="B270" s="51" t="s">
        <v>45</v>
      </c>
      <c r="C270" s="51" t="s">
        <v>622</v>
      </c>
      <c r="D270" s="26" t="s">
        <v>623</v>
      </c>
      <c r="E270" s="51" t="s">
        <v>67</v>
      </c>
      <c r="F270" s="25">
        <v>13</v>
      </c>
      <c r="G270" s="52">
        <v>55.66</v>
      </c>
      <c r="H270" s="66">
        <f t="shared" si="20"/>
        <v>69.58</v>
      </c>
      <c r="I270" s="20">
        <f t="shared" si="21"/>
        <v>904.54</v>
      </c>
    </row>
    <row r="271" spans="1:9" ht="38.25">
      <c r="A271" s="67" t="s">
        <v>625</v>
      </c>
      <c r="B271" s="81" t="s">
        <v>46</v>
      </c>
      <c r="C271" s="51" t="s">
        <v>626</v>
      </c>
      <c r="D271" s="26" t="s">
        <v>627</v>
      </c>
      <c r="E271" s="51" t="s">
        <v>67</v>
      </c>
      <c r="F271" s="25">
        <v>3</v>
      </c>
      <c r="G271" s="52">
        <v>27.57</v>
      </c>
      <c r="H271" s="66">
        <f t="shared" si="20"/>
        <v>34.46</v>
      </c>
      <c r="I271" s="20">
        <f t="shared" si="21"/>
        <v>103.38</v>
      </c>
    </row>
    <row r="272" spans="1:9" ht="38.25">
      <c r="A272" s="67" t="s">
        <v>628</v>
      </c>
      <c r="B272" s="51" t="s">
        <v>45</v>
      </c>
      <c r="C272" s="51" t="s">
        <v>629</v>
      </c>
      <c r="D272" s="26" t="s">
        <v>630</v>
      </c>
      <c r="E272" s="51" t="s">
        <v>67</v>
      </c>
      <c r="F272" s="25">
        <v>8</v>
      </c>
      <c r="G272" s="52">
        <v>20.72</v>
      </c>
      <c r="H272" s="66">
        <f t="shared" si="20"/>
        <v>25.9</v>
      </c>
      <c r="I272" s="20">
        <f t="shared" si="21"/>
        <v>207.2</v>
      </c>
    </row>
    <row r="273" spans="1:9" ht="38.25">
      <c r="A273" s="67" t="s">
        <v>631</v>
      </c>
      <c r="B273" s="51" t="s">
        <v>45</v>
      </c>
      <c r="C273" s="51" t="s">
        <v>632</v>
      </c>
      <c r="D273" s="26" t="s">
        <v>633</v>
      </c>
      <c r="E273" s="51" t="s">
        <v>67</v>
      </c>
      <c r="F273" s="25">
        <v>9</v>
      </c>
      <c r="G273" s="52">
        <v>19.11</v>
      </c>
      <c r="H273" s="66">
        <f t="shared" si="20"/>
        <v>23.89</v>
      </c>
      <c r="I273" s="20">
        <f t="shared" si="21"/>
        <v>215.01</v>
      </c>
    </row>
    <row r="274" spans="1:9" ht="25.5">
      <c r="A274" s="67" t="s">
        <v>634</v>
      </c>
      <c r="B274" s="51" t="s">
        <v>45</v>
      </c>
      <c r="C274" s="51" t="s">
        <v>635</v>
      </c>
      <c r="D274" s="26" t="s">
        <v>636</v>
      </c>
      <c r="E274" s="51" t="s">
        <v>67</v>
      </c>
      <c r="F274" s="25">
        <v>3</v>
      </c>
      <c r="G274" s="52">
        <v>396.1</v>
      </c>
      <c r="H274" s="66">
        <f t="shared" si="20"/>
        <v>495.13</v>
      </c>
      <c r="I274" s="20">
        <f t="shared" si="21"/>
        <v>1485.39</v>
      </c>
    </row>
    <row r="275" spans="1:9" ht="25.5">
      <c r="A275" s="67" t="s">
        <v>637</v>
      </c>
      <c r="B275" s="51" t="s">
        <v>45</v>
      </c>
      <c r="C275" s="51" t="s">
        <v>638</v>
      </c>
      <c r="D275" s="26" t="s">
        <v>639</v>
      </c>
      <c r="E275" s="51" t="s">
        <v>67</v>
      </c>
      <c r="F275" s="25">
        <v>1</v>
      </c>
      <c r="G275" s="52">
        <v>480.45</v>
      </c>
      <c r="H275" s="66">
        <f t="shared" si="20"/>
        <v>600.55999999999995</v>
      </c>
      <c r="I275" s="20">
        <f t="shared" si="21"/>
        <v>600.55999999999995</v>
      </c>
    </row>
    <row r="276" spans="1:9" ht="38.25">
      <c r="A276" s="67" t="s">
        <v>640</v>
      </c>
      <c r="B276" s="51" t="s">
        <v>45</v>
      </c>
      <c r="C276" s="51" t="s">
        <v>641</v>
      </c>
      <c r="D276" s="26" t="s">
        <v>642</v>
      </c>
      <c r="E276" s="51" t="s">
        <v>67</v>
      </c>
      <c r="F276" s="25">
        <v>2</v>
      </c>
      <c r="G276" s="52">
        <v>111.93</v>
      </c>
      <c r="H276" s="66">
        <f t="shared" si="20"/>
        <v>139.91</v>
      </c>
      <c r="I276" s="20">
        <f t="shared" si="21"/>
        <v>279.82</v>
      </c>
    </row>
    <row r="277" spans="1:9" ht="38.25">
      <c r="A277" s="67" t="s">
        <v>643</v>
      </c>
      <c r="B277" s="51" t="s">
        <v>45</v>
      </c>
      <c r="C277" s="51" t="s">
        <v>644</v>
      </c>
      <c r="D277" s="26" t="s">
        <v>645</v>
      </c>
      <c r="E277" s="51" t="s">
        <v>67</v>
      </c>
      <c r="F277" s="25">
        <v>8</v>
      </c>
      <c r="G277" s="52">
        <v>225.14</v>
      </c>
      <c r="H277" s="66">
        <f t="shared" si="20"/>
        <v>281.43</v>
      </c>
      <c r="I277" s="20">
        <f t="shared" si="21"/>
        <v>2251.44</v>
      </c>
    </row>
    <row r="278" spans="1:9" ht="38.25">
      <c r="A278" s="67" t="s">
        <v>646</v>
      </c>
      <c r="B278" s="51" t="s">
        <v>45</v>
      </c>
      <c r="C278" s="51" t="s">
        <v>647</v>
      </c>
      <c r="D278" s="26" t="s">
        <v>648</v>
      </c>
      <c r="E278" s="51" t="s">
        <v>67</v>
      </c>
      <c r="F278" s="25">
        <v>30</v>
      </c>
      <c r="G278" s="52">
        <v>126.99</v>
      </c>
      <c r="H278" s="66">
        <f t="shared" si="20"/>
        <v>158.74</v>
      </c>
      <c r="I278" s="20">
        <f t="shared" si="21"/>
        <v>4762.2</v>
      </c>
    </row>
    <row r="279" spans="1:9" ht="38.25">
      <c r="A279" s="67" t="s">
        <v>649</v>
      </c>
      <c r="B279" s="51" t="s">
        <v>45</v>
      </c>
      <c r="C279" s="51" t="s">
        <v>650</v>
      </c>
      <c r="D279" s="26" t="s">
        <v>651</v>
      </c>
      <c r="E279" s="51" t="s">
        <v>67</v>
      </c>
      <c r="F279" s="25">
        <v>6</v>
      </c>
      <c r="G279" s="52">
        <v>120.38</v>
      </c>
      <c r="H279" s="66">
        <f t="shared" si="20"/>
        <v>150.47999999999999</v>
      </c>
      <c r="I279" s="20">
        <f t="shared" si="21"/>
        <v>902.88</v>
      </c>
    </row>
    <row r="280" spans="1:9" ht="24">
      <c r="A280" s="67" t="s">
        <v>652</v>
      </c>
      <c r="B280" s="81" t="s">
        <v>46</v>
      </c>
      <c r="C280" s="51" t="s">
        <v>653</v>
      </c>
      <c r="D280" s="26" t="s">
        <v>654</v>
      </c>
      <c r="E280" s="51" t="s">
        <v>67</v>
      </c>
      <c r="F280" s="25">
        <v>1</v>
      </c>
      <c r="G280" s="52">
        <v>40509.769999999997</v>
      </c>
      <c r="H280" s="66">
        <f t="shared" si="20"/>
        <v>50637.21</v>
      </c>
      <c r="I280" s="20">
        <f t="shared" si="21"/>
        <v>50637.21</v>
      </c>
    </row>
    <row r="281" spans="1:9" ht="15" customHeight="1">
      <c r="A281" s="56"/>
      <c r="B281" s="57"/>
      <c r="C281" s="58"/>
      <c r="D281" s="79" t="s">
        <v>14</v>
      </c>
      <c r="E281" s="59"/>
      <c r="F281" s="54"/>
      <c r="G281" s="55"/>
      <c r="H281" s="60">
        <f t="shared" si="20"/>
        <v>0</v>
      </c>
      <c r="I281" s="61">
        <f>SUM(I232:I280)</f>
        <v>96440.61</v>
      </c>
    </row>
    <row r="282" spans="1:9" ht="15" customHeight="1">
      <c r="A282" s="44"/>
      <c r="B282" s="62"/>
      <c r="C282" s="63"/>
      <c r="D282" s="64"/>
      <c r="E282" s="18"/>
      <c r="F282" s="65"/>
      <c r="G282" s="65"/>
      <c r="H282" s="41"/>
      <c r="I282" s="45"/>
    </row>
    <row r="283" spans="1:9" ht="20.100000000000001" customHeight="1">
      <c r="A283" s="30">
        <v>13</v>
      </c>
      <c r="B283" s="31"/>
      <c r="C283" s="32"/>
      <c r="D283" s="43" t="s">
        <v>655</v>
      </c>
      <c r="E283" s="33"/>
      <c r="F283" s="34"/>
      <c r="G283" s="34"/>
      <c r="H283" s="34"/>
      <c r="I283" s="35"/>
    </row>
    <row r="284" spans="1:9" ht="38.25">
      <c r="A284" s="67" t="s">
        <v>656</v>
      </c>
      <c r="B284" s="51" t="s">
        <v>45</v>
      </c>
      <c r="C284" s="51" t="s">
        <v>657</v>
      </c>
      <c r="D284" s="26" t="s">
        <v>658</v>
      </c>
      <c r="E284" s="51" t="s">
        <v>68</v>
      </c>
      <c r="F284" s="25">
        <v>246.6</v>
      </c>
      <c r="G284" s="52">
        <v>30.04</v>
      </c>
      <c r="H284" s="66">
        <f t="shared" ref="H284:H292" si="22">ROUND(G284+(G284*$I$10),2)</f>
        <v>37.549999999999997</v>
      </c>
      <c r="I284" s="20">
        <f t="shared" ref="I284:I291" si="23">ROUND(F284*H284,2)</f>
        <v>9259.83</v>
      </c>
    </row>
    <row r="285" spans="1:9" ht="38.25">
      <c r="A285" s="67" t="s">
        <v>659</v>
      </c>
      <c r="B285" s="51" t="s">
        <v>45</v>
      </c>
      <c r="C285" s="51" t="s">
        <v>660</v>
      </c>
      <c r="D285" s="26" t="s">
        <v>661</v>
      </c>
      <c r="E285" s="51" t="s">
        <v>68</v>
      </c>
      <c r="F285" s="25">
        <v>3</v>
      </c>
      <c r="G285" s="52">
        <v>62.06</v>
      </c>
      <c r="H285" s="66">
        <f t="shared" si="22"/>
        <v>77.58</v>
      </c>
      <c r="I285" s="20">
        <f t="shared" si="23"/>
        <v>232.74</v>
      </c>
    </row>
    <row r="286" spans="1:9" ht="38.25">
      <c r="A286" s="67" t="s">
        <v>662</v>
      </c>
      <c r="B286" s="51" t="s">
        <v>45</v>
      </c>
      <c r="C286" s="51" t="s">
        <v>663</v>
      </c>
      <c r="D286" s="26" t="s">
        <v>664</v>
      </c>
      <c r="E286" s="51" t="s">
        <v>67</v>
      </c>
      <c r="F286" s="25">
        <v>11</v>
      </c>
      <c r="G286" s="52">
        <v>41.32</v>
      </c>
      <c r="H286" s="66">
        <f t="shared" si="22"/>
        <v>51.65</v>
      </c>
      <c r="I286" s="20">
        <f t="shared" si="23"/>
        <v>568.15</v>
      </c>
    </row>
    <row r="287" spans="1:9" ht="38.25">
      <c r="A287" s="67" t="s">
        <v>665</v>
      </c>
      <c r="B287" s="51" t="s">
        <v>45</v>
      </c>
      <c r="C287" s="51" t="s">
        <v>666</v>
      </c>
      <c r="D287" s="26" t="s">
        <v>667</v>
      </c>
      <c r="E287" s="51" t="s">
        <v>67</v>
      </c>
      <c r="F287" s="25">
        <v>47</v>
      </c>
      <c r="G287" s="52">
        <v>40.39</v>
      </c>
      <c r="H287" s="66">
        <f t="shared" si="22"/>
        <v>50.49</v>
      </c>
      <c r="I287" s="20">
        <f t="shared" si="23"/>
        <v>2373.0300000000002</v>
      </c>
    </row>
    <row r="288" spans="1:9" ht="38.25">
      <c r="A288" s="67" t="s">
        <v>668</v>
      </c>
      <c r="B288" s="51" t="s">
        <v>45</v>
      </c>
      <c r="C288" s="51" t="s">
        <v>669</v>
      </c>
      <c r="D288" s="26" t="s">
        <v>670</v>
      </c>
      <c r="E288" s="51" t="s">
        <v>67</v>
      </c>
      <c r="F288" s="25">
        <v>4</v>
      </c>
      <c r="G288" s="52">
        <v>71.97</v>
      </c>
      <c r="H288" s="66">
        <f t="shared" si="22"/>
        <v>89.96</v>
      </c>
      <c r="I288" s="20">
        <f t="shared" si="23"/>
        <v>359.84</v>
      </c>
    </row>
    <row r="289" spans="1:9" ht="38.25">
      <c r="A289" s="67" t="s">
        <v>671</v>
      </c>
      <c r="B289" s="51" t="s">
        <v>45</v>
      </c>
      <c r="C289" s="51" t="s">
        <v>672</v>
      </c>
      <c r="D289" s="26" t="s">
        <v>673</v>
      </c>
      <c r="E289" s="51" t="s">
        <v>67</v>
      </c>
      <c r="F289" s="25">
        <v>1</v>
      </c>
      <c r="G289" s="52">
        <v>64.28</v>
      </c>
      <c r="H289" s="66">
        <f t="shared" si="22"/>
        <v>80.349999999999994</v>
      </c>
      <c r="I289" s="20">
        <f t="shared" si="23"/>
        <v>80.349999999999994</v>
      </c>
    </row>
    <row r="290" spans="1:9" ht="38.25">
      <c r="A290" s="67" t="s">
        <v>674</v>
      </c>
      <c r="B290" s="51" t="s">
        <v>45</v>
      </c>
      <c r="C290" s="51" t="s">
        <v>675</v>
      </c>
      <c r="D290" s="26" t="s">
        <v>676</v>
      </c>
      <c r="E290" s="51" t="s">
        <v>67</v>
      </c>
      <c r="F290" s="25">
        <v>9</v>
      </c>
      <c r="G290" s="52">
        <v>539.54999999999995</v>
      </c>
      <c r="H290" s="66">
        <f t="shared" si="22"/>
        <v>674.44</v>
      </c>
      <c r="I290" s="20">
        <f t="shared" si="23"/>
        <v>6069.96</v>
      </c>
    </row>
    <row r="291" spans="1:9" ht="38.25">
      <c r="A291" s="67" t="s">
        <v>677</v>
      </c>
      <c r="B291" s="51" t="s">
        <v>45</v>
      </c>
      <c r="C291" s="51" t="s">
        <v>678</v>
      </c>
      <c r="D291" s="26" t="s">
        <v>679</v>
      </c>
      <c r="E291" s="51" t="s">
        <v>67</v>
      </c>
      <c r="F291" s="25">
        <v>11</v>
      </c>
      <c r="G291" s="52">
        <v>35.619999999999997</v>
      </c>
      <c r="H291" s="66">
        <f t="shared" si="22"/>
        <v>44.53</v>
      </c>
      <c r="I291" s="20">
        <f t="shared" si="23"/>
        <v>489.83</v>
      </c>
    </row>
    <row r="292" spans="1:9" ht="15" customHeight="1">
      <c r="A292" s="56"/>
      <c r="B292" s="57"/>
      <c r="C292" s="58"/>
      <c r="D292" s="79" t="s">
        <v>14</v>
      </c>
      <c r="E292" s="59"/>
      <c r="F292" s="54"/>
      <c r="G292" s="55"/>
      <c r="H292" s="60">
        <f t="shared" si="22"/>
        <v>0</v>
      </c>
      <c r="I292" s="61">
        <f>SUM(I284:I291)</f>
        <v>19433.730000000003</v>
      </c>
    </row>
    <row r="293" spans="1:9" ht="15" customHeight="1">
      <c r="A293" s="44"/>
      <c r="B293" s="62"/>
      <c r="C293" s="63"/>
      <c r="D293" s="64"/>
      <c r="E293" s="18"/>
      <c r="F293" s="65"/>
      <c r="G293" s="65"/>
      <c r="H293" s="41"/>
      <c r="I293" s="45"/>
    </row>
    <row r="294" spans="1:9" ht="20.100000000000001" customHeight="1">
      <c r="A294" s="30">
        <v>14</v>
      </c>
      <c r="B294" s="31"/>
      <c r="C294" s="32"/>
      <c r="D294" s="43" t="s">
        <v>680</v>
      </c>
      <c r="E294" s="33"/>
      <c r="F294" s="34"/>
      <c r="G294" s="34"/>
      <c r="H294" s="34"/>
      <c r="I294" s="35"/>
    </row>
    <row r="295" spans="1:9" ht="38.25">
      <c r="A295" s="67" t="s">
        <v>681</v>
      </c>
      <c r="B295" s="51" t="s">
        <v>45</v>
      </c>
      <c r="C295" s="51" t="s">
        <v>682</v>
      </c>
      <c r="D295" s="26" t="s">
        <v>683</v>
      </c>
      <c r="E295" s="51" t="s">
        <v>68</v>
      </c>
      <c r="F295" s="25">
        <v>149.30000000000001</v>
      </c>
      <c r="G295" s="52">
        <v>35.54</v>
      </c>
      <c r="H295" s="66">
        <f t="shared" ref="H295:H327" si="24">ROUND(G295+(G295*$I$10),2)</f>
        <v>44.43</v>
      </c>
      <c r="I295" s="20">
        <f t="shared" ref="I295:I326" si="25">ROUND(F295*H295,2)</f>
        <v>6633.4</v>
      </c>
    </row>
    <row r="296" spans="1:9" ht="38.25">
      <c r="A296" s="67" t="s">
        <v>684</v>
      </c>
      <c r="B296" s="51" t="s">
        <v>45</v>
      </c>
      <c r="C296" s="51" t="s">
        <v>685</v>
      </c>
      <c r="D296" s="26" t="s">
        <v>686</v>
      </c>
      <c r="E296" s="51" t="s">
        <v>68</v>
      </c>
      <c r="F296" s="25">
        <v>115.3</v>
      </c>
      <c r="G296" s="52">
        <v>20.25</v>
      </c>
      <c r="H296" s="66">
        <f t="shared" si="24"/>
        <v>25.31</v>
      </c>
      <c r="I296" s="20">
        <f t="shared" si="25"/>
        <v>2918.24</v>
      </c>
    </row>
    <row r="297" spans="1:9" ht="38.25">
      <c r="A297" s="67" t="s">
        <v>687</v>
      </c>
      <c r="B297" s="51" t="s">
        <v>45</v>
      </c>
      <c r="C297" s="51" t="s">
        <v>688</v>
      </c>
      <c r="D297" s="26" t="s">
        <v>689</v>
      </c>
      <c r="E297" s="51" t="s">
        <v>68</v>
      </c>
      <c r="F297" s="25">
        <v>173.1</v>
      </c>
      <c r="G297" s="52">
        <v>25.51</v>
      </c>
      <c r="H297" s="66">
        <f t="shared" si="24"/>
        <v>31.89</v>
      </c>
      <c r="I297" s="20">
        <f t="shared" si="25"/>
        <v>5520.16</v>
      </c>
    </row>
    <row r="298" spans="1:9" ht="38.25">
      <c r="A298" s="67" t="s">
        <v>690</v>
      </c>
      <c r="B298" s="51" t="s">
        <v>45</v>
      </c>
      <c r="C298" s="51" t="s">
        <v>691</v>
      </c>
      <c r="D298" s="26" t="s">
        <v>692</v>
      </c>
      <c r="E298" s="51" t="s">
        <v>68</v>
      </c>
      <c r="F298" s="25">
        <v>69.55</v>
      </c>
      <c r="G298" s="52">
        <v>31.74</v>
      </c>
      <c r="H298" s="66">
        <f t="shared" si="24"/>
        <v>39.68</v>
      </c>
      <c r="I298" s="20">
        <f t="shared" si="25"/>
        <v>2759.74</v>
      </c>
    </row>
    <row r="299" spans="1:9" ht="51">
      <c r="A299" s="67" t="s">
        <v>693</v>
      </c>
      <c r="B299" s="51" t="s">
        <v>45</v>
      </c>
      <c r="C299" s="51" t="s">
        <v>694</v>
      </c>
      <c r="D299" s="26" t="s">
        <v>695</v>
      </c>
      <c r="E299" s="51" t="s">
        <v>67</v>
      </c>
      <c r="F299" s="25">
        <v>32</v>
      </c>
      <c r="G299" s="52">
        <v>9.74</v>
      </c>
      <c r="H299" s="66">
        <f t="shared" si="24"/>
        <v>12.18</v>
      </c>
      <c r="I299" s="20">
        <f t="shared" si="25"/>
        <v>389.76</v>
      </c>
    </row>
    <row r="300" spans="1:9" ht="51">
      <c r="A300" s="67" t="s">
        <v>696</v>
      </c>
      <c r="B300" s="51" t="s">
        <v>45</v>
      </c>
      <c r="C300" s="51" t="s">
        <v>697</v>
      </c>
      <c r="D300" s="26" t="s">
        <v>698</v>
      </c>
      <c r="E300" s="51" t="s">
        <v>67</v>
      </c>
      <c r="F300" s="25">
        <v>31</v>
      </c>
      <c r="G300" s="52">
        <v>14.58</v>
      </c>
      <c r="H300" s="66">
        <f t="shared" si="24"/>
        <v>18.23</v>
      </c>
      <c r="I300" s="20">
        <f t="shared" si="25"/>
        <v>565.13</v>
      </c>
    </row>
    <row r="301" spans="1:9" ht="51">
      <c r="A301" s="67" t="s">
        <v>699</v>
      </c>
      <c r="B301" s="51" t="s">
        <v>45</v>
      </c>
      <c r="C301" s="51" t="s">
        <v>700</v>
      </c>
      <c r="D301" s="26" t="s">
        <v>701</v>
      </c>
      <c r="E301" s="51" t="s">
        <v>67</v>
      </c>
      <c r="F301" s="25">
        <v>9</v>
      </c>
      <c r="G301" s="52">
        <v>21.83</v>
      </c>
      <c r="H301" s="66">
        <f t="shared" si="24"/>
        <v>27.29</v>
      </c>
      <c r="I301" s="20">
        <f t="shared" si="25"/>
        <v>245.61</v>
      </c>
    </row>
    <row r="302" spans="1:9" ht="51">
      <c r="A302" s="67" t="s">
        <v>702</v>
      </c>
      <c r="B302" s="51" t="s">
        <v>45</v>
      </c>
      <c r="C302" s="51" t="s">
        <v>703</v>
      </c>
      <c r="D302" s="26" t="s">
        <v>704</v>
      </c>
      <c r="E302" s="51" t="s">
        <v>67</v>
      </c>
      <c r="F302" s="25">
        <v>6</v>
      </c>
      <c r="G302" s="52">
        <v>26.22</v>
      </c>
      <c r="H302" s="66">
        <f t="shared" si="24"/>
        <v>32.78</v>
      </c>
      <c r="I302" s="20">
        <f t="shared" si="25"/>
        <v>196.68</v>
      </c>
    </row>
    <row r="303" spans="1:9" ht="51">
      <c r="A303" s="67" t="s">
        <v>705</v>
      </c>
      <c r="B303" s="51" t="s">
        <v>45</v>
      </c>
      <c r="C303" s="51" t="s">
        <v>706</v>
      </c>
      <c r="D303" s="26" t="s">
        <v>707</v>
      </c>
      <c r="E303" s="51" t="s">
        <v>67</v>
      </c>
      <c r="F303" s="25">
        <v>12</v>
      </c>
      <c r="G303" s="52">
        <v>25.46</v>
      </c>
      <c r="H303" s="66">
        <f t="shared" si="24"/>
        <v>31.83</v>
      </c>
      <c r="I303" s="20">
        <f t="shared" si="25"/>
        <v>381.96</v>
      </c>
    </row>
    <row r="304" spans="1:9" ht="51">
      <c r="A304" s="67" t="s">
        <v>708</v>
      </c>
      <c r="B304" s="51" t="s">
        <v>45</v>
      </c>
      <c r="C304" s="51" t="s">
        <v>709</v>
      </c>
      <c r="D304" s="26" t="s">
        <v>710</v>
      </c>
      <c r="E304" s="51" t="s">
        <v>67</v>
      </c>
      <c r="F304" s="25">
        <v>28</v>
      </c>
      <c r="G304" s="52">
        <v>20.94</v>
      </c>
      <c r="H304" s="66">
        <f t="shared" si="24"/>
        <v>26.18</v>
      </c>
      <c r="I304" s="20">
        <f t="shared" si="25"/>
        <v>733.04</v>
      </c>
    </row>
    <row r="305" spans="1:9" ht="51">
      <c r="A305" s="67" t="s">
        <v>711</v>
      </c>
      <c r="B305" s="51" t="s">
        <v>45</v>
      </c>
      <c r="C305" s="51" t="s">
        <v>712</v>
      </c>
      <c r="D305" s="26" t="s">
        <v>713</v>
      </c>
      <c r="E305" s="51" t="s">
        <v>67</v>
      </c>
      <c r="F305" s="25">
        <v>18</v>
      </c>
      <c r="G305" s="52">
        <v>13.92</v>
      </c>
      <c r="H305" s="66">
        <f t="shared" si="24"/>
        <v>17.399999999999999</v>
      </c>
      <c r="I305" s="20">
        <f t="shared" si="25"/>
        <v>313.2</v>
      </c>
    </row>
    <row r="306" spans="1:9" ht="51">
      <c r="A306" s="67" t="s">
        <v>714</v>
      </c>
      <c r="B306" s="51" t="s">
        <v>45</v>
      </c>
      <c r="C306" s="51" t="s">
        <v>715</v>
      </c>
      <c r="D306" s="26" t="s">
        <v>716</v>
      </c>
      <c r="E306" s="51" t="s">
        <v>67</v>
      </c>
      <c r="F306" s="25">
        <v>106</v>
      </c>
      <c r="G306" s="52">
        <v>9.5299999999999994</v>
      </c>
      <c r="H306" s="66">
        <f t="shared" si="24"/>
        <v>11.91</v>
      </c>
      <c r="I306" s="20">
        <f t="shared" si="25"/>
        <v>1262.46</v>
      </c>
    </row>
    <row r="307" spans="1:9" ht="38.25">
      <c r="A307" s="67" t="s">
        <v>717</v>
      </c>
      <c r="B307" s="81" t="s">
        <v>46</v>
      </c>
      <c r="C307" s="51" t="s">
        <v>718</v>
      </c>
      <c r="D307" s="26" t="s">
        <v>719</v>
      </c>
      <c r="E307" s="51" t="s">
        <v>67</v>
      </c>
      <c r="F307" s="25">
        <v>14</v>
      </c>
      <c r="G307" s="52">
        <v>48.72</v>
      </c>
      <c r="H307" s="66">
        <f t="shared" si="24"/>
        <v>60.9</v>
      </c>
      <c r="I307" s="20">
        <f t="shared" si="25"/>
        <v>852.6</v>
      </c>
    </row>
    <row r="308" spans="1:9" ht="51">
      <c r="A308" s="67" t="s">
        <v>720</v>
      </c>
      <c r="B308" s="51" t="s">
        <v>45</v>
      </c>
      <c r="C308" s="51" t="s">
        <v>721</v>
      </c>
      <c r="D308" s="26" t="s">
        <v>722</v>
      </c>
      <c r="E308" s="51" t="s">
        <v>67</v>
      </c>
      <c r="F308" s="25">
        <v>8</v>
      </c>
      <c r="G308" s="52">
        <v>48.7</v>
      </c>
      <c r="H308" s="66">
        <f t="shared" si="24"/>
        <v>60.88</v>
      </c>
      <c r="I308" s="20">
        <f t="shared" si="25"/>
        <v>487.04</v>
      </c>
    </row>
    <row r="309" spans="1:9" ht="38.25">
      <c r="A309" s="67" t="s">
        <v>723</v>
      </c>
      <c r="B309" s="81" t="s">
        <v>46</v>
      </c>
      <c r="C309" s="51" t="s">
        <v>724</v>
      </c>
      <c r="D309" s="26" t="s">
        <v>725</v>
      </c>
      <c r="E309" s="51" t="s">
        <v>67</v>
      </c>
      <c r="F309" s="25">
        <v>1</v>
      </c>
      <c r="G309" s="52">
        <v>37.6</v>
      </c>
      <c r="H309" s="66">
        <f t="shared" si="24"/>
        <v>47</v>
      </c>
      <c r="I309" s="20">
        <f t="shared" si="25"/>
        <v>47</v>
      </c>
    </row>
    <row r="310" spans="1:9" ht="51">
      <c r="A310" s="67" t="s">
        <v>726</v>
      </c>
      <c r="B310" s="51" t="s">
        <v>45</v>
      </c>
      <c r="C310" s="51" t="s">
        <v>727</v>
      </c>
      <c r="D310" s="26" t="s">
        <v>728</v>
      </c>
      <c r="E310" s="51" t="s">
        <v>67</v>
      </c>
      <c r="F310" s="25">
        <v>9</v>
      </c>
      <c r="G310" s="52">
        <v>17.97</v>
      </c>
      <c r="H310" s="66">
        <f t="shared" si="24"/>
        <v>22.46</v>
      </c>
      <c r="I310" s="20">
        <f t="shared" si="25"/>
        <v>202.14</v>
      </c>
    </row>
    <row r="311" spans="1:9" ht="38.25">
      <c r="A311" s="67" t="s">
        <v>729</v>
      </c>
      <c r="B311" s="51" t="s">
        <v>45</v>
      </c>
      <c r="C311" s="51" t="s">
        <v>730</v>
      </c>
      <c r="D311" s="26" t="s">
        <v>731</v>
      </c>
      <c r="E311" s="51" t="s">
        <v>67</v>
      </c>
      <c r="F311" s="25">
        <v>1</v>
      </c>
      <c r="G311" s="52">
        <v>28.72</v>
      </c>
      <c r="H311" s="66">
        <f t="shared" si="24"/>
        <v>35.9</v>
      </c>
      <c r="I311" s="20">
        <f t="shared" si="25"/>
        <v>35.9</v>
      </c>
    </row>
    <row r="312" spans="1:9" ht="38.25">
      <c r="A312" s="67" t="s">
        <v>732</v>
      </c>
      <c r="B312" s="51" t="s">
        <v>45</v>
      </c>
      <c r="C312" s="51" t="s">
        <v>675</v>
      </c>
      <c r="D312" s="26" t="s">
        <v>676</v>
      </c>
      <c r="E312" s="51" t="s">
        <v>67</v>
      </c>
      <c r="F312" s="25">
        <v>16</v>
      </c>
      <c r="G312" s="52">
        <v>539.54999999999995</v>
      </c>
      <c r="H312" s="66">
        <f t="shared" si="24"/>
        <v>674.44</v>
      </c>
      <c r="I312" s="20">
        <f t="shared" si="25"/>
        <v>10791.04</v>
      </c>
    </row>
    <row r="313" spans="1:9" ht="38.25">
      <c r="A313" s="67" t="s">
        <v>733</v>
      </c>
      <c r="B313" s="51" t="s">
        <v>45</v>
      </c>
      <c r="C313" s="51" t="s">
        <v>734</v>
      </c>
      <c r="D313" s="26" t="s">
        <v>735</v>
      </c>
      <c r="E313" s="51" t="s">
        <v>67</v>
      </c>
      <c r="F313" s="25">
        <v>19</v>
      </c>
      <c r="G313" s="52">
        <v>92.75</v>
      </c>
      <c r="H313" s="66">
        <f t="shared" si="24"/>
        <v>115.94</v>
      </c>
      <c r="I313" s="20">
        <f t="shared" si="25"/>
        <v>2202.86</v>
      </c>
    </row>
    <row r="314" spans="1:9" ht="38.25">
      <c r="A314" s="67" t="s">
        <v>736</v>
      </c>
      <c r="B314" s="51" t="s">
        <v>45</v>
      </c>
      <c r="C314" s="51" t="s">
        <v>737</v>
      </c>
      <c r="D314" s="26" t="s">
        <v>738</v>
      </c>
      <c r="E314" s="51" t="s">
        <v>67</v>
      </c>
      <c r="F314" s="25">
        <v>12</v>
      </c>
      <c r="G314" s="52">
        <v>76.19</v>
      </c>
      <c r="H314" s="66">
        <f t="shared" si="24"/>
        <v>95.24</v>
      </c>
      <c r="I314" s="20">
        <f t="shared" si="25"/>
        <v>1142.8800000000001</v>
      </c>
    </row>
    <row r="315" spans="1:9" ht="38.25">
      <c r="A315" s="67" t="s">
        <v>739</v>
      </c>
      <c r="B315" s="81" t="s">
        <v>46</v>
      </c>
      <c r="C315" s="51" t="s">
        <v>740</v>
      </c>
      <c r="D315" s="26" t="s">
        <v>741</v>
      </c>
      <c r="E315" s="51" t="s">
        <v>67</v>
      </c>
      <c r="F315" s="25">
        <v>4</v>
      </c>
      <c r="G315" s="52">
        <v>76.209999999999994</v>
      </c>
      <c r="H315" s="66">
        <f t="shared" si="24"/>
        <v>95.26</v>
      </c>
      <c r="I315" s="20">
        <f t="shared" si="25"/>
        <v>381.04</v>
      </c>
    </row>
    <row r="316" spans="1:9" ht="38.25">
      <c r="A316" s="67" t="s">
        <v>742</v>
      </c>
      <c r="B316" s="51" t="s">
        <v>45</v>
      </c>
      <c r="C316" s="51" t="s">
        <v>743</v>
      </c>
      <c r="D316" s="26" t="s">
        <v>744</v>
      </c>
      <c r="E316" s="51" t="s">
        <v>67</v>
      </c>
      <c r="F316" s="25">
        <v>13</v>
      </c>
      <c r="G316" s="52">
        <v>22.44</v>
      </c>
      <c r="H316" s="66">
        <f t="shared" si="24"/>
        <v>28.05</v>
      </c>
      <c r="I316" s="20">
        <f t="shared" si="25"/>
        <v>364.65</v>
      </c>
    </row>
    <row r="317" spans="1:9" ht="38.25">
      <c r="A317" s="67" t="s">
        <v>745</v>
      </c>
      <c r="B317" s="51" t="s">
        <v>45</v>
      </c>
      <c r="C317" s="51" t="s">
        <v>746</v>
      </c>
      <c r="D317" s="26" t="s">
        <v>747</v>
      </c>
      <c r="E317" s="51" t="s">
        <v>67</v>
      </c>
      <c r="F317" s="25">
        <v>1</v>
      </c>
      <c r="G317" s="52">
        <v>47.81</v>
      </c>
      <c r="H317" s="66">
        <f t="shared" si="24"/>
        <v>59.76</v>
      </c>
      <c r="I317" s="20">
        <f t="shared" si="25"/>
        <v>59.76</v>
      </c>
    </row>
    <row r="318" spans="1:9" ht="25.5">
      <c r="A318" s="67" t="s">
        <v>748</v>
      </c>
      <c r="B318" s="51" t="s">
        <v>45</v>
      </c>
      <c r="C318" s="51" t="s">
        <v>749</v>
      </c>
      <c r="D318" s="26" t="s">
        <v>750</v>
      </c>
      <c r="E318" s="51" t="s">
        <v>67</v>
      </c>
      <c r="F318" s="25">
        <v>12</v>
      </c>
      <c r="G318" s="52">
        <v>17.850000000000001</v>
      </c>
      <c r="H318" s="66">
        <f t="shared" si="24"/>
        <v>22.31</v>
      </c>
      <c r="I318" s="20">
        <f t="shared" si="25"/>
        <v>267.72000000000003</v>
      </c>
    </row>
    <row r="319" spans="1:9" ht="38.25">
      <c r="A319" s="67" t="s">
        <v>751</v>
      </c>
      <c r="B319" s="51" t="s">
        <v>45</v>
      </c>
      <c r="C319" s="51" t="s">
        <v>752</v>
      </c>
      <c r="D319" s="26" t="s">
        <v>753</v>
      </c>
      <c r="E319" s="51" t="s">
        <v>67</v>
      </c>
      <c r="F319" s="25">
        <v>15</v>
      </c>
      <c r="G319" s="52">
        <v>16.89</v>
      </c>
      <c r="H319" s="66">
        <f t="shared" si="24"/>
        <v>21.11</v>
      </c>
      <c r="I319" s="20">
        <f t="shared" si="25"/>
        <v>316.64999999999998</v>
      </c>
    </row>
    <row r="320" spans="1:9" ht="38.25">
      <c r="A320" s="67" t="s">
        <v>754</v>
      </c>
      <c r="B320" s="51" t="s">
        <v>230</v>
      </c>
      <c r="C320" s="51" t="s">
        <v>231</v>
      </c>
      <c r="D320" s="26" t="s">
        <v>755</v>
      </c>
      <c r="E320" s="51" t="s">
        <v>68</v>
      </c>
      <c r="F320" s="25">
        <v>3</v>
      </c>
      <c r="G320" s="52">
        <v>102.63</v>
      </c>
      <c r="H320" s="66">
        <f t="shared" si="24"/>
        <v>128.29</v>
      </c>
      <c r="I320" s="20">
        <f t="shared" si="25"/>
        <v>384.87</v>
      </c>
    </row>
    <row r="321" spans="1:9" ht="51">
      <c r="A321" s="67" t="s">
        <v>756</v>
      </c>
      <c r="B321" s="51" t="s">
        <v>45</v>
      </c>
      <c r="C321" s="51" t="s">
        <v>757</v>
      </c>
      <c r="D321" s="26" t="s">
        <v>758</v>
      </c>
      <c r="E321" s="51" t="s">
        <v>67</v>
      </c>
      <c r="F321" s="25">
        <v>9</v>
      </c>
      <c r="G321" s="52">
        <v>20.62</v>
      </c>
      <c r="H321" s="66">
        <f t="shared" si="24"/>
        <v>25.78</v>
      </c>
      <c r="I321" s="20">
        <f t="shared" si="25"/>
        <v>232.02</v>
      </c>
    </row>
    <row r="322" spans="1:9" ht="51">
      <c r="A322" s="67" t="s">
        <v>759</v>
      </c>
      <c r="B322" s="51" t="s">
        <v>45</v>
      </c>
      <c r="C322" s="51" t="s">
        <v>760</v>
      </c>
      <c r="D322" s="26" t="s">
        <v>761</v>
      </c>
      <c r="E322" s="51" t="s">
        <v>67</v>
      </c>
      <c r="F322" s="25">
        <v>9</v>
      </c>
      <c r="G322" s="52">
        <v>9.9600000000000009</v>
      </c>
      <c r="H322" s="66">
        <f t="shared" si="24"/>
        <v>12.45</v>
      </c>
      <c r="I322" s="20">
        <f t="shared" si="25"/>
        <v>112.05</v>
      </c>
    </row>
    <row r="323" spans="1:9" ht="51">
      <c r="A323" s="67" t="s">
        <v>762</v>
      </c>
      <c r="B323" s="51" t="s">
        <v>45</v>
      </c>
      <c r="C323" s="51" t="s">
        <v>763</v>
      </c>
      <c r="D323" s="26" t="s">
        <v>764</v>
      </c>
      <c r="E323" s="51" t="s">
        <v>67</v>
      </c>
      <c r="F323" s="25">
        <v>25</v>
      </c>
      <c r="G323" s="52">
        <v>10.07</v>
      </c>
      <c r="H323" s="66">
        <f t="shared" si="24"/>
        <v>12.59</v>
      </c>
      <c r="I323" s="20">
        <f t="shared" si="25"/>
        <v>314.75</v>
      </c>
    </row>
    <row r="324" spans="1:9" ht="38.25">
      <c r="A324" s="67" t="s">
        <v>765</v>
      </c>
      <c r="B324" s="51" t="s">
        <v>45</v>
      </c>
      <c r="C324" s="51" t="s">
        <v>766</v>
      </c>
      <c r="D324" s="26" t="s">
        <v>767</v>
      </c>
      <c r="E324" s="51" t="s">
        <v>67</v>
      </c>
      <c r="F324" s="25">
        <v>1</v>
      </c>
      <c r="G324" s="52">
        <v>10823.35</v>
      </c>
      <c r="H324" s="66">
        <f t="shared" si="24"/>
        <v>13529.19</v>
      </c>
      <c r="I324" s="20">
        <f t="shared" si="25"/>
        <v>13529.19</v>
      </c>
    </row>
    <row r="325" spans="1:9" ht="51">
      <c r="A325" s="67" t="s">
        <v>768</v>
      </c>
      <c r="B325" s="51" t="s">
        <v>45</v>
      </c>
      <c r="C325" s="51" t="s">
        <v>769</v>
      </c>
      <c r="D325" s="26" t="s">
        <v>770</v>
      </c>
      <c r="E325" s="51" t="s">
        <v>67</v>
      </c>
      <c r="F325" s="25">
        <v>1</v>
      </c>
      <c r="G325" s="52">
        <v>7824.28</v>
      </c>
      <c r="H325" s="66">
        <f t="shared" si="24"/>
        <v>9780.35</v>
      </c>
      <c r="I325" s="20">
        <f t="shared" si="25"/>
        <v>9780.35</v>
      </c>
    </row>
    <row r="326" spans="1:9" ht="51">
      <c r="A326" s="67" t="s">
        <v>771</v>
      </c>
      <c r="B326" s="51" t="s">
        <v>45</v>
      </c>
      <c r="C326" s="51" t="s">
        <v>772</v>
      </c>
      <c r="D326" s="26" t="s">
        <v>773</v>
      </c>
      <c r="E326" s="51" t="s">
        <v>67</v>
      </c>
      <c r="F326" s="25">
        <v>1</v>
      </c>
      <c r="G326" s="52">
        <v>7814.91</v>
      </c>
      <c r="H326" s="66">
        <f t="shared" si="24"/>
        <v>9768.64</v>
      </c>
      <c r="I326" s="20">
        <f t="shared" si="25"/>
        <v>9768.64</v>
      </c>
    </row>
    <row r="327" spans="1:9" ht="15" customHeight="1">
      <c r="A327" s="56"/>
      <c r="B327" s="57"/>
      <c r="C327" s="58"/>
      <c r="D327" s="79" t="s">
        <v>14</v>
      </c>
      <c r="E327" s="59"/>
      <c r="F327" s="54"/>
      <c r="G327" s="55"/>
      <c r="H327" s="60">
        <f t="shared" si="24"/>
        <v>0</v>
      </c>
      <c r="I327" s="61">
        <f>SUM(I295:I326)</f>
        <v>73192.530000000013</v>
      </c>
    </row>
    <row r="328" spans="1:9" ht="15" customHeight="1">
      <c r="A328" s="44"/>
      <c r="B328" s="62"/>
      <c r="C328" s="63"/>
      <c r="D328" s="64"/>
      <c r="E328" s="18"/>
      <c r="F328" s="65"/>
      <c r="G328" s="65"/>
      <c r="H328" s="41"/>
      <c r="I328" s="45"/>
    </row>
    <row r="329" spans="1:9" ht="20.100000000000001" customHeight="1">
      <c r="A329" s="30">
        <v>15</v>
      </c>
      <c r="B329" s="31"/>
      <c r="C329" s="32"/>
      <c r="D329" s="43" t="s">
        <v>774</v>
      </c>
      <c r="E329" s="33"/>
      <c r="F329" s="34"/>
      <c r="G329" s="34"/>
      <c r="H329" s="34"/>
      <c r="I329" s="35"/>
    </row>
    <row r="330" spans="1:9" ht="51">
      <c r="A330" s="67" t="s">
        <v>775</v>
      </c>
      <c r="B330" s="51" t="s">
        <v>45</v>
      </c>
      <c r="C330" s="51" t="s">
        <v>776</v>
      </c>
      <c r="D330" s="26" t="s">
        <v>777</v>
      </c>
      <c r="E330" s="51" t="s">
        <v>67</v>
      </c>
      <c r="F330" s="25">
        <v>4</v>
      </c>
      <c r="G330" s="52">
        <v>327.7</v>
      </c>
      <c r="H330" s="66">
        <f t="shared" ref="H330:H364" si="26">ROUND(G330+(G330*$I$10),2)</f>
        <v>409.63</v>
      </c>
      <c r="I330" s="20">
        <f t="shared" ref="I330:I363" si="27">ROUND(F330*H330,2)</f>
        <v>1638.52</v>
      </c>
    </row>
    <row r="331" spans="1:9" ht="25.5">
      <c r="A331" s="67" t="s">
        <v>778</v>
      </c>
      <c r="B331" s="51" t="s">
        <v>45</v>
      </c>
      <c r="C331" s="51" t="s">
        <v>779</v>
      </c>
      <c r="D331" s="26" t="s">
        <v>780</v>
      </c>
      <c r="E331" s="51" t="s">
        <v>67</v>
      </c>
      <c r="F331" s="25">
        <v>9</v>
      </c>
      <c r="G331" s="52">
        <v>586.04</v>
      </c>
      <c r="H331" s="66">
        <f t="shared" si="26"/>
        <v>732.55</v>
      </c>
      <c r="I331" s="20">
        <f t="shared" si="27"/>
        <v>6592.95</v>
      </c>
    </row>
    <row r="332" spans="1:9" ht="25.5">
      <c r="A332" s="67" t="s">
        <v>781</v>
      </c>
      <c r="B332" s="51" t="s">
        <v>45</v>
      </c>
      <c r="C332" s="51" t="s">
        <v>782</v>
      </c>
      <c r="D332" s="26" t="s">
        <v>783</v>
      </c>
      <c r="E332" s="51" t="s">
        <v>67</v>
      </c>
      <c r="F332" s="25">
        <v>4</v>
      </c>
      <c r="G332" s="52">
        <v>43.95</v>
      </c>
      <c r="H332" s="66">
        <f t="shared" si="26"/>
        <v>54.94</v>
      </c>
      <c r="I332" s="20">
        <f t="shared" si="27"/>
        <v>219.76</v>
      </c>
    </row>
    <row r="333" spans="1:9" ht="25.5">
      <c r="A333" s="67" t="s">
        <v>784</v>
      </c>
      <c r="B333" s="51" t="s">
        <v>45</v>
      </c>
      <c r="C333" s="51" t="s">
        <v>785</v>
      </c>
      <c r="D333" s="26" t="s">
        <v>786</v>
      </c>
      <c r="E333" s="51" t="s">
        <v>67</v>
      </c>
      <c r="F333" s="25">
        <v>9</v>
      </c>
      <c r="G333" s="52">
        <v>87.89</v>
      </c>
      <c r="H333" s="66">
        <f t="shared" si="26"/>
        <v>109.86</v>
      </c>
      <c r="I333" s="20">
        <f t="shared" si="27"/>
        <v>988.74</v>
      </c>
    </row>
    <row r="334" spans="1:9" ht="25.5">
      <c r="A334" s="67" t="s">
        <v>787</v>
      </c>
      <c r="B334" s="81" t="s">
        <v>46</v>
      </c>
      <c r="C334" s="51" t="s">
        <v>788</v>
      </c>
      <c r="D334" s="26" t="s">
        <v>789</v>
      </c>
      <c r="E334" s="51" t="s">
        <v>67</v>
      </c>
      <c r="F334" s="25">
        <v>2</v>
      </c>
      <c r="G334" s="52">
        <v>388.18</v>
      </c>
      <c r="H334" s="66">
        <f t="shared" si="26"/>
        <v>485.23</v>
      </c>
      <c r="I334" s="20">
        <f t="shared" si="27"/>
        <v>970.46</v>
      </c>
    </row>
    <row r="335" spans="1:9" ht="38.25">
      <c r="A335" s="67" t="s">
        <v>790</v>
      </c>
      <c r="B335" s="81" t="s">
        <v>46</v>
      </c>
      <c r="C335" s="51" t="s">
        <v>791</v>
      </c>
      <c r="D335" s="26" t="s">
        <v>792</v>
      </c>
      <c r="E335" s="51" t="s">
        <v>67</v>
      </c>
      <c r="F335" s="25">
        <v>3</v>
      </c>
      <c r="G335" s="52">
        <v>161.52000000000001</v>
      </c>
      <c r="H335" s="66">
        <f t="shared" si="26"/>
        <v>201.9</v>
      </c>
      <c r="I335" s="20">
        <f t="shared" si="27"/>
        <v>605.70000000000005</v>
      </c>
    </row>
    <row r="336" spans="1:9" ht="25.5">
      <c r="A336" s="67" t="s">
        <v>793</v>
      </c>
      <c r="B336" s="51" t="s">
        <v>45</v>
      </c>
      <c r="C336" s="51" t="s">
        <v>794</v>
      </c>
      <c r="D336" s="26" t="s">
        <v>795</v>
      </c>
      <c r="E336" s="51" t="s">
        <v>67</v>
      </c>
      <c r="F336" s="25">
        <v>13</v>
      </c>
      <c r="G336" s="52">
        <v>152.51</v>
      </c>
      <c r="H336" s="66">
        <f t="shared" si="26"/>
        <v>190.64</v>
      </c>
      <c r="I336" s="20">
        <f t="shared" si="27"/>
        <v>2478.3200000000002</v>
      </c>
    </row>
    <row r="337" spans="1:9" ht="38.25">
      <c r="A337" s="67" t="s">
        <v>796</v>
      </c>
      <c r="B337" s="51" t="s">
        <v>45</v>
      </c>
      <c r="C337" s="51" t="s">
        <v>797</v>
      </c>
      <c r="D337" s="26" t="s">
        <v>798</v>
      </c>
      <c r="E337" s="51" t="s">
        <v>67</v>
      </c>
      <c r="F337" s="25">
        <v>3</v>
      </c>
      <c r="G337" s="52">
        <v>350.07</v>
      </c>
      <c r="H337" s="66">
        <f t="shared" si="26"/>
        <v>437.59</v>
      </c>
      <c r="I337" s="20">
        <f t="shared" si="27"/>
        <v>1312.77</v>
      </c>
    </row>
    <row r="338" spans="1:9" ht="25.5">
      <c r="A338" s="67" t="s">
        <v>799</v>
      </c>
      <c r="B338" s="51" t="s">
        <v>45</v>
      </c>
      <c r="C338" s="51" t="s">
        <v>800</v>
      </c>
      <c r="D338" s="26" t="s">
        <v>801</v>
      </c>
      <c r="E338" s="51" t="s">
        <v>67</v>
      </c>
      <c r="F338" s="25">
        <v>5</v>
      </c>
      <c r="G338" s="52">
        <v>776.68</v>
      </c>
      <c r="H338" s="66">
        <f t="shared" si="26"/>
        <v>970.85</v>
      </c>
      <c r="I338" s="20">
        <f t="shared" si="27"/>
        <v>4854.25</v>
      </c>
    </row>
    <row r="339" spans="1:9" ht="25.5">
      <c r="A339" s="67" t="s">
        <v>802</v>
      </c>
      <c r="B339" s="51" t="s">
        <v>45</v>
      </c>
      <c r="C339" s="51" t="s">
        <v>803</v>
      </c>
      <c r="D339" s="26" t="s">
        <v>804</v>
      </c>
      <c r="E339" s="51" t="s">
        <v>67</v>
      </c>
      <c r="F339" s="25">
        <v>5</v>
      </c>
      <c r="G339" s="52">
        <v>202.5</v>
      </c>
      <c r="H339" s="66">
        <f t="shared" si="26"/>
        <v>253.13</v>
      </c>
      <c r="I339" s="20">
        <f t="shared" si="27"/>
        <v>1265.6500000000001</v>
      </c>
    </row>
    <row r="340" spans="1:9" ht="25.5">
      <c r="A340" s="67" t="s">
        <v>805</v>
      </c>
      <c r="B340" s="81" t="s">
        <v>46</v>
      </c>
      <c r="C340" s="51" t="s">
        <v>806</v>
      </c>
      <c r="D340" s="26" t="s">
        <v>807</v>
      </c>
      <c r="E340" s="51" t="s">
        <v>67</v>
      </c>
      <c r="F340" s="25">
        <v>6</v>
      </c>
      <c r="G340" s="52">
        <v>202.48</v>
      </c>
      <c r="H340" s="66">
        <f t="shared" si="26"/>
        <v>253.1</v>
      </c>
      <c r="I340" s="20">
        <f t="shared" si="27"/>
        <v>1518.6</v>
      </c>
    </row>
    <row r="341" spans="1:9" ht="25.5">
      <c r="A341" s="67" t="s">
        <v>808</v>
      </c>
      <c r="B341" s="51" t="s">
        <v>45</v>
      </c>
      <c r="C341" s="51" t="s">
        <v>809</v>
      </c>
      <c r="D341" s="26" t="s">
        <v>810</v>
      </c>
      <c r="E341" s="51" t="s">
        <v>67</v>
      </c>
      <c r="F341" s="25">
        <v>1</v>
      </c>
      <c r="G341" s="52">
        <v>221.71</v>
      </c>
      <c r="H341" s="66">
        <f t="shared" si="26"/>
        <v>277.14</v>
      </c>
      <c r="I341" s="20">
        <f t="shared" si="27"/>
        <v>277.14</v>
      </c>
    </row>
    <row r="342" spans="1:9" ht="38.25">
      <c r="A342" s="67" t="s">
        <v>811</v>
      </c>
      <c r="B342" s="51" t="s">
        <v>45</v>
      </c>
      <c r="C342" s="51" t="s">
        <v>812</v>
      </c>
      <c r="D342" s="26" t="s">
        <v>813</v>
      </c>
      <c r="E342" s="51" t="s">
        <v>67</v>
      </c>
      <c r="F342" s="25">
        <v>24</v>
      </c>
      <c r="G342" s="52">
        <v>82.54</v>
      </c>
      <c r="H342" s="66">
        <f t="shared" si="26"/>
        <v>103.18</v>
      </c>
      <c r="I342" s="20">
        <f t="shared" si="27"/>
        <v>2476.3200000000002</v>
      </c>
    </row>
    <row r="343" spans="1:9" ht="25.5">
      <c r="A343" s="67" t="s">
        <v>814</v>
      </c>
      <c r="B343" s="51" t="s">
        <v>45</v>
      </c>
      <c r="C343" s="51" t="s">
        <v>815</v>
      </c>
      <c r="D343" s="26" t="s">
        <v>816</v>
      </c>
      <c r="E343" s="51" t="s">
        <v>67</v>
      </c>
      <c r="F343" s="25">
        <v>38</v>
      </c>
      <c r="G343" s="52">
        <v>12.57</v>
      </c>
      <c r="H343" s="66">
        <f t="shared" si="26"/>
        <v>15.71</v>
      </c>
      <c r="I343" s="20">
        <f t="shared" si="27"/>
        <v>596.98</v>
      </c>
    </row>
    <row r="344" spans="1:9" ht="38.25">
      <c r="A344" s="67" t="s">
        <v>817</v>
      </c>
      <c r="B344" s="51" t="s">
        <v>45</v>
      </c>
      <c r="C344" s="51" t="s">
        <v>818</v>
      </c>
      <c r="D344" s="26" t="s">
        <v>819</v>
      </c>
      <c r="E344" s="51" t="s">
        <v>67</v>
      </c>
      <c r="F344" s="25">
        <v>9</v>
      </c>
      <c r="G344" s="52">
        <v>138.38999999999999</v>
      </c>
      <c r="H344" s="66">
        <f t="shared" si="26"/>
        <v>172.99</v>
      </c>
      <c r="I344" s="20">
        <f t="shared" si="27"/>
        <v>1556.91</v>
      </c>
    </row>
    <row r="345" spans="1:9" ht="38.25">
      <c r="A345" s="67" t="s">
        <v>820</v>
      </c>
      <c r="B345" s="81" t="s">
        <v>46</v>
      </c>
      <c r="C345" s="51" t="s">
        <v>821</v>
      </c>
      <c r="D345" s="26" t="s">
        <v>822</v>
      </c>
      <c r="E345" s="51" t="s">
        <v>67</v>
      </c>
      <c r="F345" s="25">
        <v>16</v>
      </c>
      <c r="G345" s="52">
        <v>152.74</v>
      </c>
      <c r="H345" s="66">
        <f t="shared" si="26"/>
        <v>190.93</v>
      </c>
      <c r="I345" s="20">
        <f t="shared" si="27"/>
        <v>3054.88</v>
      </c>
    </row>
    <row r="346" spans="1:9" ht="25.5">
      <c r="A346" s="67" t="s">
        <v>823</v>
      </c>
      <c r="B346" s="81" t="s">
        <v>46</v>
      </c>
      <c r="C346" s="51" t="s">
        <v>824</v>
      </c>
      <c r="D346" s="26" t="s">
        <v>825</v>
      </c>
      <c r="E346" s="51" t="s">
        <v>67</v>
      </c>
      <c r="F346" s="25">
        <v>2</v>
      </c>
      <c r="G346" s="52">
        <v>194.89</v>
      </c>
      <c r="H346" s="66">
        <f t="shared" si="26"/>
        <v>243.61</v>
      </c>
      <c r="I346" s="20">
        <f t="shared" si="27"/>
        <v>487.22</v>
      </c>
    </row>
    <row r="347" spans="1:9" ht="25.5">
      <c r="A347" s="67" t="s">
        <v>826</v>
      </c>
      <c r="B347" s="51" t="s">
        <v>45</v>
      </c>
      <c r="C347" s="51" t="s">
        <v>827</v>
      </c>
      <c r="D347" s="26" t="s">
        <v>828</v>
      </c>
      <c r="E347" s="51" t="s">
        <v>67</v>
      </c>
      <c r="F347" s="25">
        <v>7</v>
      </c>
      <c r="G347" s="52">
        <v>58.24</v>
      </c>
      <c r="H347" s="66">
        <f t="shared" si="26"/>
        <v>72.8</v>
      </c>
      <c r="I347" s="20">
        <f t="shared" si="27"/>
        <v>509.6</v>
      </c>
    </row>
    <row r="348" spans="1:9" ht="25.5">
      <c r="A348" s="67" t="s">
        <v>829</v>
      </c>
      <c r="B348" s="81" t="s">
        <v>46</v>
      </c>
      <c r="C348" s="51" t="s">
        <v>830</v>
      </c>
      <c r="D348" s="26" t="s">
        <v>831</v>
      </c>
      <c r="E348" s="51" t="s">
        <v>67</v>
      </c>
      <c r="F348" s="25">
        <v>3</v>
      </c>
      <c r="G348" s="52">
        <v>366.1</v>
      </c>
      <c r="H348" s="66">
        <f t="shared" si="26"/>
        <v>457.63</v>
      </c>
      <c r="I348" s="20">
        <f t="shared" si="27"/>
        <v>1372.89</v>
      </c>
    </row>
    <row r="349" spans="1:9" ht="25.5">
      <c r="A349" s="67" t="s">
        <v>832</v>
      </c>
      <c r="B349" s="81" t="s">
        <v>46</v>
      </c>
      <c r="C349" s="51" t="s">
        <v>833</v>
      </c>
      <c r="D349" s="26" t="s">
        <v>834</v>
      </c>
      <c r="E349" s="51" t="s">
        <v>67</v>
      </c>
      <c r="F349" s="25">
        <v>2</v>
      </c>
      <c r="G349" s="52">
        <v>116.17</v>
      </c>
      <c r="H349" s="66">
        <f t="shared" si="26"/>
        <v>145.21</v>
      </c>
      <c r="I349" s="20">
        <f t="shared" si="27"/>
        <v>290.42</v>
      </c>
    </row>
    <row r="350" spans="1:9" ht="25.5">
      <c r="A350" s="67" t="s">
        <v>835</v>
      </c>
      <c r="B350" s="51" t="s">
        <v>45</v>
      </c>
      <c r="C350" s="51" t="s">
        <v>836</v>
      </c>
      <c r="D350" s="26" t="s">
        <v>837</v>
      </c>
      <c r="E350" s="51" t="s">
        <v>67</v>
      </c>
      <c r="F350" s="25">
        <v>25</v>
      </c>
      <c r="G350" s="52">
        <v>66.239999999999995</v>
      </c>
      <c r="H350" s="66">
        <f t="shared" si="26"/>
        <v>82.8</v>
      </c>
      <c r="I350" s="20">
        <f t="shared" si="27"/>
        <v>2070</v>
      </c>
    </row>
    <row r="351" spans="1:9" ht="25.5">
      <c r="A351" s="67" t="s">
        <v>838</v>
      </c>
      <c r="B351" s="51" t="s">
        <v>45</v>
      </c>
      <c r="C351" s="51" t="s">
        <v>839</v>
      </c>
      <c r="D351" s="26" t="s">
        <v>840</v>
      </c>
      <c r="E351" s="51" t="s">
        <v>67</v>
      </c>
      <c r="F351" s="25">
        <v>8</v>
      </c>
      <c r="G351" s="52">
        <v>94.53</v>
      </c>
      <c r="H351" s="66">
        <f t="shared" si="26"/>
        <v>118.16</v>
      </c>
      <c r="I351" s="20">
        <f t="shared" si="27"/>
        <v>945.28</v>
      </c>
    </row>
    <row r="352" spans="1:9" ht="25.5">
      <c r="A352" s="67" t="s">
        <v>841</v>
      </c>
      <c r="B352" s="81" t="s">
        <v>46</v>
      </c>
      <c r="C352" s="51" t="s">
        <v>842</v>
      </c>
      <c r="D352" s="26" t="s">
        <v>843</v>
      </c>
      <c r="E352" s="51" t="s">
        <v>67</v>
      </c>
      <c r="F352" s="25">
        <v>9</v>
      </c>
      <c r="G352" s="52">
        <v>353.05</v>
      </c>
      <c r="H352" s="66">
        <f t="shared" si="26"/>
        <v>441.31</v>
      </c>
      <c r="I352" s="20">
        <f t="shared" si="27"/>
        <v>3971.79</v>
      </c>
    </row>
    <row r="353" spans="1:9" ht="38.25">
      <c r="A353" s="67" t="s">
        <v>844</v>
      </c>
      <c r="B353" s="51" t="s">
        <v>45</v>
      </c>
      <c r="C353" s="51" t="s">
        <v>845</v>
      </c>
      <c r="D353" s="26" t="s">
        <v>846</v>
      </c>
      <c r="E353" s="51" t="s">
        <v>67</v>
      </c>
      <c r="F353" s="25">
        <v>5</v>
      </c>
      <c r="G353" s="52">
        <v>373.57</v>
      </c>
      <c r="H353" s="66">
        <f t="shared" si="26"/>
        <v>466.96</v>
      </c>
      <c r="I353" s="20">
        <f t="shared" si="27"/>
        <v>2334.8000000000002</v>
      </c>
    </row>
    <row r="354" spans="1:9" ht="38.25">
      <c r="A354" s="67" t="s">
        <v>847</v>
      </c>
      <c r="B354" s="51" t="s">
        <v>45</v>
      </c>
      <c r="C354" s="51" t="s">
        <v>848</v>
      </c>
      <c r="D354" s="26" t="s">
        <v>849</v>
      </c>
      <c r="E354" s="51" t="s">
        <v>67</v>
      </c>
      <c r="F354" s="25">
        <v>7</v>
      </c>
      <c r="G354" s="52">
        <v>387.24</v>
      </c>
      <c r="H354" s="66">
        <f t="shared" si="26"/>
        <v>484.05</v>
      </c>
      <c r="I354" s="20">
        <f t="shared" si="27"/>
        <v>3388.35</v>
      </c>
    </row>
    <row r="355" spans="1:9" ht="25.5">
      <c r="A355" s="67" t="s">
        <v>850</v>
      </c>
      <c r="B355" s="51" t="s">
        <v>45</v>
      </c>
      <c r="C355" s="51" t="s">
        <v>851</v>
      </c>
      <c r="D355" s="26" t="s">
        <v>852</v>
      </c>
      <c r="E355" s="51" t="s">
        <v>67</v>
      </c>
      <c r="F355" s="25">
        <v>1</v>
      </c>
      <c r="G355" s="52">
        <v>1175.69</v>
      </c>
      <c r="H355" s="66">
        <f t="shared" si="26"/>
        <v>1469.61</v>
      </c>
      <c r="I355" s="20">
        <f t="shared" si="27"/>
        <v>1469.61</v>
      </c>
    </row>
    <row r="356" spans="1:9" ht="38.25">
      <c r="A356" s="67" t="s">
        <v>853</v>
      </c>
      <c r="B356" s="81" t="s">
        <v>46</v>
      </c>
      <c r="C356" s="51" t="s">
        <v>854</v>
      </c>
      <c r="D356" s="26" t="s">
        <v>855</v>
      </c>
      <c r="E356" s="51" t="s">
        <v>67</v>
      </c>
      <c r="F356" s="25">
        <v>13</v>
      </c>
      <c r="G356" s="52">
        <v>346.48</v>
      </c>
      <c r="H356" s="66">
        <f t="shared" si="26"/>
        <v>433.1</v>
      </c>
      <c r="I356" s="20">
        <f t="shared" si="27"/>
        <v>5630.3</v>
      </c>
    </row>
    <row r="357" spans="1:9" ht="25.5">
      <c r="A357" s="67" t="s">
        <v>856</v>
      </c>
      <c r="B357" s="81" t="s">
        <v>46</v>
      </c>
      <c r="C357" s="51" t="s">
        <v>857</v>
      </c>
      <c r="D357" s="26" t="s">
        <v>858</v>
      </c>
      <c r="E357" s="51" t="s">
        <v>67</v>
      </c>
      <c r="F357" s="25">
        <v>17</v>
      </c>
      <c r="G357" s="52">
        <v>64.95</v>
      </c>
      <c r="H357" s="66">
        <f t="shared" si="26"/>
        <v>81.19</v>
      </c>
      <c r="I357" s="20">
        <f t="shared" si="27"/>
        <v>1380.23</v>
      </c>
    </row>
    <row r="358" spans="1:9" ht="25.5">
      <c r="A358" s="67" t="s">
        <v>859</v>
      </c>
      <c r="B358" s="81" t="s">
        <v>46</v>
      </c>
      <c r="C358" s="51" t="s">
        <v>860</v>
      </c>
      <c r="D358" s="26" t="s">
        <v>861</v>
      </c>
      <c r="E358" s="51" t="s">
        <v>67</v>
      </c>
      <c r="F358" s="25">
        <v>9</v>
      </c>
      <c r="G358" s="52">
        <v>41.06</v>
      </c>
      <c r="H358" s="66">
        <f t="shared" si="26"/>
        <v>51.33</v>
      </c>
      <c r="I358" s="20">
        <f t="shared" si="27"/>
        <v>461.97</v>
      </c>
    </row>
    <row r="359" spans="1:9" ht="38.25">
      <c r="A359" s="67" t="s">
        <v>862</v>
      </c>
      <c r="B359" s="51" t="s">
        <v>45</v>
      </c>
      <c r="C359" s="51" t="s">
        <v>863</v>
      </c>
      <c r="D359" s="26" t="s">
        <v>864</v>
      </c>
      <c r="E359" s="51" t="s">
        <v>67</v>
      </c>
      <c r="F359" s="25">
        <v>14</v>
      </c>
      <c r="G359" s="52">
        <v>49.74</v>
      </c>
      <c r="H359" s="66">
        <f t="shared" si="26"/>
        <v>62.18</v>
      </c>
      <c r="I359" s="20">
        <f t="shared" si="27"/>
        <v>870.52</v>
      </c>
    </row>
    <row r="360" spans="1:9" ht="25.5">
      <c r="A360" s="67" t="s">
        <v>865</v>
      </c>
      <c r="B360" s="81" t="s">
        <v>46</v>
      </c>
      <c r="C360" s="51" t="s">
        <v>866</v>
      </c>
      <c r="D360" s="26" t="s">
        <v>867</v>
      </c>
      <c r="E360" s="51" t="s">
        <v>66</v>
      </c>
      <c r="F360" s="25">
        <v>7.5</v>
      </c>
      <c r="G360" s="52">
        <v>436.17</v>
      </c>
      <c r="H360" s="66">
        <f t="shared" si="26"/>
        <v>545.21</v>
      </c>
      <c r="I360" s="20">
        <f t="shared" si="27"/>
        <v>4089.08</v>
      </c>
    </row>
    <row r="361" spans="1:9" ht="25.5">
      <c r="A361" s="67" t="s">
        <v>868</v>
      </c>
      <c r="B361" s="81" t="s">
        <v>46</v>
      </c>
      <c r="C361" s="51" t="s">
        <v>869</v>
      </c>
      <c r="D361" s="26" t="s">
        <v>870</v>
      </c>
      <c r="E361" s="51" t="s">
        <v>67</v>
      </c>
      <c r="F361" s="25">
        <v>10</v>
      </c>
      <c r="G361" s="52">
        <v>198.49</v>
      </c>
      <c r="H361" s="66">
        <f t="shared" si="26"/>
        <v>248.11</v>
      </c>
      <c r="I361" s="20">
        <f t="shared" si="27"/>
        <v>2481.1</v>
      </c>
    </row>
    <row r="362" spans="1:9" ht="25.5">
      <c r="A362" s="67" t="s">
        <v>871</v>
      </c>
      <c r="B362" s="81" t="s">
        <v>46</v>
      </c>
      <c r="C362" s="51" t="s">
        <v>872</v>
      </c>
      <c r="D362" s="26" t="s">
        <v>873</v>
      </c>
      <c r="E362" s="51" t="s">
        <v>67</v>
      </c>
      <c r="F362" s="25">
        <v>107</v>
      </c>
      <c r="G362" s="52">
        <v>44.27</v>
      </c>
      <c r="H362" s="66">
        <f t="shared" si="26"/>
        <v>55.34</v>
      </c>
      <c r="I362" s="20">
        <f t="shared" si="27"/>
        <v>5921.38</v>
      </c>
    </row>
    <row r="363" spans="1:9" ht="25.5">
      <c r="A363" s="67" t="s">
        <v>874</v>
      </c>
      <c r="B363" s="81" t="s">
        <v>46</v>
      </c>
      <c r="C363" s="51" t="s">
        <v>875</v>
      </c>
      <c r="D363" s="26" t="s">
        <v>876</v>
      </c>
      <c r="E363" s="51" t="s">
        <v>68</v>
      </c>
      <c r="F363" s="25">
        <v>9.6999999999999993</v>
      </c>
      <c r="G363" s="52">
        <v>129.24</v>
      </c>
      <c r="H363" s="66">
        <f t="shared" si="26"/>
        <v>161.55000000000001</v>
      </c>
      <c r="I363" s="20">
        <f t="shared" si="27"/>
        <v>1567.04</v>
      </c>
    </row>
    <row r="364" spans="1:9" ht="15" customHeight="1">
      <c r="A364" s="56"/>
      <c r="B364" s="57"/>
      <c r="C364" s="58"/>
      <c r="D364" s="79" t="s">
        <v>14</v>
      </c>
      <c r="E364" s="59"/>
      <c r="F364" s="54"/>
      <c r="G364" s="55"/>
      <c r="H364" s="60">
        <f t="shared" si="26"/>
        <v>0</v>
      </c>
      <c r="I364" s="61">
        <f>SUM(I330:I363)</f>
        <v>69649.53</v>
      </c>
    </row>
    <row r="365" spans="1:9" ht="15" customHeight="1">
      <c r="A365" s="44"/>
      <c r="B365" s="62"/>
      <c r="C365" s="63"/>
      <c r="D365" s="64"/>
      <c r="E365" s="18"/>
      <c r="F365" s="65"/>
      <c r="G365" s="65"/>
      <c r="H365" s="41"/>
      <c r="I365" s="45"/>
    </row>
    <row r="366" spans="1:9" ht="20.100000000000001" customHeight="1">
      <c r="A366" s="30">
        <v>16</v>
      </c>
      <c r="B366" s="31"/>
      <c r="C366" s="32"/>
      <c r="D366" s="43" t="s">
        <v>916</v>
      </c>
      <c r="E366" s="33"/>
      <c r="F366" s="34"/>
      <c r="G366" s="34"/>
      <c r="H366" s="34"/>
      <c r="I366" s="35"/>
    </row>
    <row r="367" spans="1:9" ht="24">
      <c r="A367" s="67" t="s">
        <v>877</v>
      </c>
      <c r="B367" s="81" t="s">
        <v>46</v>
      </c>
      <c r="C367" s="51" t="s">
        <v>878</v>
      </c>
      <c r="D367" s="26" t="s">
        <v>879</v>
      </c>
      <c r="E367" s="51" t="s">
        <v>67</v>
      </c>
      <c r="F367" s="25">
        <v>1</v>
      </c>
      <c r="G367" s="52">
        <v>673.59</v>
      </c>
      <c r="H367" s="66">
        <f t="shared" ref="H367:H380" si="28">ROUND(G367+(G367*$I$10),2)</f>
        <v>841.99</v>
      </c>
      <c r="I367" s="20">
        <f t="shared" ref="I367:I379" si="29">ROUND(F367*H367,2)</f>
        <v>841.99</v>
      </c>
    </row>
    <row r="368" spans="1:9" ht="25.5">
      <c r="A368" s="67" t="s">
        <v>880</v>
      </c>
      <c r="B368" s="51" t="s">
        <v>45</v>
      </c>
      <c r="C368" s="51" t="s">
        <v>881</v>
      </c>
      <c r="D368" s="26" t="s">
        <v>882</v>
      </c>
      <c r="E368" s="51" t="s">
        <v>67</v>
      </c>
      <c r="F368" s="25">
        <v>2</v>
      </c>
      <c r="G368" s="52">
        <v>60.93</v>
      </c>
      <c r="H368" s="66">
        <f t="shared" si="28"/>
        <v>76.16</v>
      </c>
      <c r="I368" s="20">
        <f t="shared" si="29"/>
        <v>152.32</v>
      </c>
    </row>
    <row r="369" spans="1:9" ht="51">
      <c r="A369" s="67" t="s">
        <v>883</v>
      </c>
      <c r="B369" s="51" t="s">
        <v>45</v>
      </c>
      <c r="C369" s="51" t="s">
        <v>884</v>
      </c>
      <c r="D369" s="26" t="s">
        <v>885</v>
      </c>
      <c r="E369" s="51" t="s">
        <v>68</v>
      </c>
      <c r="F369" s="25">
        <v>45.8</v>
      </c>
      <c r="G369" s="52">
        <v>39.99</v>
      </c>
      <c r="H369" s="66">
        <f t="shared" si="28"/>
        <v>49.99</v>
      </c>
      <c r="I369" s="20">
        <f t="shared" si="29"/>
        <v>2289.54</v>
      </c>
    </row>
    <row r="370" spans="1:9" ht="25.5">
      <c r="A370" s="67" t="s">
        <v>886</v>
      </c>
      <c r="B370" s="81" t="s">
        <v>46</v>
      </c>
      <c r="C370" s="51" t="s">
        <v>887</v>
      </c>
      <c r="D370" s="26" t="s">
        <v>888</v>
      </c>
      <c r="E370" s="51" t="s">
        <v>67</v>
      </c>
      <c r="F370" s="25">
        <v>1</v>
      </c>
      <c r="G370" s="52">
        <v>14.4</v>
      </c>
      <c r="H370" s="66">
        <f t="shared" si="28"/>
        <v>18</v>
      </c>
      <c r="I370" s="20">
        <f t="shared" si="29"/>
        <v>18</v>
      </c>
    </row>
    <row r="371" spans="1:9" ht="24">
      <c r="A371" s="67" t="s">
        <v>889</v>
      </c>
      <c r="B371" s="81" t="s">
        <v>46</v>
      </c>
      <c r="C371" s="51" t="s">
        <v>890</v>
      </c>
      <c r="D371" s="26" t="s">
        <v>891</v>
      </c>
      <c r="E371" s="51" t="s">
        <v>67</v>
      </c>
      <c r="F371" s="25">
        <v>4</v>
      </c>
      <c r="G371" s="52">
        <v>28.22</v>
      </c>
      <c r="H371" s="66">
        <f t="shared" si="28"/>
        <v>35.28</v>
      </c>
      <c r="I371" s="20">
        <f t="shared" si="29"/>
        <v>141.12</v>
      </c>
    </row>
    <row r="372" spans="1:9" ht="25.5">
      <c r="A372" s="67" t="s">
        <v>892</v>
      </c>
      <c r="B372" s="51" t="s">
        <v>45</v>
      </c>
      <c r="C372" s="51" t="s">
        <v>893</v>
      </c>
      <c r="D372" s="26" t="s">
        <v>894</v>
      </c>
      <c r="E372" s="51" t="s">
        <v>67</v>
      </c>
      <c r="F372" s="25">
        <v>2</v>
      </c>
      <c r="G372" s="52">
        <v>71.28</v>
      </c>
      <c r="H372" s="66">
        <f t="shared" si="28"/>
        <v>89.1</v>
      </c>
      <c r="I372" s="20">
        <f t="shared" si="29"/>
        <v>178.2</v>
      </c>
    </row>
    <row r="373" spans="1:9" ht="25.5">
      <c r="A373" s="67" t="s">
        <v>895</v>
      </c>
      <c r="B373" s="51" t="s">
        <v>45</v>
      </c>
      <c r="C373" s="51" t="s">
        <v>896</v>
      </c>
      <c r="D373" s="26" t="s">
        <v>897</v>
      </c>
      <c r="E373" s="51" t="s">
        <v>67</v>
      </c>
      <c r="F373" s="25">
        <v>4</v>
      </c>
      <c r="G373" s="52">
        <v>83.59</v>
      </c>
      <c r="H373" s="66">
        <f t="shared" si="28"/>
        <v>104.49</v>
      </c>
      <c r="I373" s="20">
        <f t="shared" si="29"/>
        <v>417.96</v>
      </c>
    </row>
    <row r="374" spans="1:9" ht="38.25">
      <c r="A374" s="67" t="s">
        <v>898</v>
      </c>
      <c r="B374" s="51" t="s">
        <v>45</v>
      </c>
      <c r="C374" s="51" t="s">
        <v>899</v>
      </c>
      <c r="D374" s="26" t="s">
        <v>900</v>
      </c>
      <c r="E374" s="51" t="s">
        <v>67</v>
      </c>
      <c r="F374" s="25">
        <v>1</v>
      </c>
      <c r="G374" s="52">
        <v>42.13</v>
      </c>
      <c r="H374" s="66">
        <f t="shared" si="28"/>
        <v>52.66</v>
      </c>
      <c r="I374" s="20">
        <f t="shared" si="29"/>
        <v>52.66</v>
      </c>
    </row>
    <row r="375" spans="1:9" ht="38.25">
      <c r="A375" s="67" t="s">
        <v>901</v>
      </c>
      <c r="B375" s="51" t="s">
        <v>45</v>
      </c>
      <c r="C375" s="51" t="s">
        <v>902</v>
      </c>
      <c r="D375" s="26" t="s">
        <v>903</v>
      </c>
      <c r="E375" s="51" t="s">
        <v>67</v>
      </c>
      <c r="F375" s="25">
        <v>8</v>
      </c>
      <c r="G375" s="52">
        <v>22.72</v>
      </c>
      <c r="H375" s="66">
        <f t="shared" si="28"/>
        <v>28.4</v>
      </c>
      <c r="I375" s="20">
        <f t="shared" si="29"/>
        <v>227.2</v>
      </c>
    </row>
    <row r="376" spans="1:9" ht="38.25">
      <c r="A376" s="67" t="s">
        <v>904</v>
      </c>
      <c r="B376" s="51" t="s">
        <v>45</v>
      </c>
      <c r="C376" s="51" t="s">
        <v>905</v>
      </c>
      <c r="D376" s="26" t="s">
        <v>906</v>
      </c>
      <c r="E376" s="51" t="s">
        <v>67</v>
      </c>
      <c r="F376" s="25">
        <v>2</v>
      </c>
      <c r="G376" s="52">
        <v>50.71</v>
      </c>
      <c r="H376" s="66">
        <f t="shared" si="28"/>
        <v>63.39</v>
      </c>
      <c r="I376" s="20">
        <f t="shared" si="29"/>
        <v>126.78</v>
      </c>
    </row>
    <row r="377" spans="1:9" ht="38.25">
      <c r="A377" s="67" t="s">
        <v>907</v>
      </c>
      <c r="B377" s="51" t="s">
        <v>45</v>
      </c>
      <c r="C377" s="51" t="s">
        <v>908</v>
      </c>
      <c r="D377" s="26" t="s">
        <v>909</v>
      </c>
      <c r="E377" s="51" t="s">
        <v>67</v>
      </c>
      <c r="F377" s="25">
        <v>6</v>
      </c>
      <c r="G377" s="52">
        <v>50.71</v>
      </c>
      <c r="H377" s="66">
        <f t="shared" si="28"/>
        <v>63.39</v>
      </c>
      <c r="I377" s="20">
        <f t="shared" si="29"/>
        <v>380.34</v>
      </c>
    </row>
    <row r="378" spans="1:9" ht="38.25">
      <c r="A378" s="67" t="s">
        <v>910</v>
      </c>
      <c r="B378" s="51" t="s">
        <v>45</v>
      </c>
      <c r="C378" s="51" t="s">
        <v>911</v>
      </c>
      <c r="D378" s="26" t="s">
        <v>912</v>
      </c>
      <c r="E378" s="51" t="s">
        <v>67</v>
      </c>
      <c r="F378" s="25">
        <v>2</v>
      </c>
      <c r="G378" s="52">
        <v>34.35</v>
      </c>
      <c r="H378" s="66">
        <f t="shared" si="28"/>
        <v>42.94</v>
      </c>
      <c r="I378" s="20">
        <f t="shared" si="29"/>
        <v>85.88</v>
      </c>
    </row>
    <row r="379" spans="1:9" ht="25.5">
      <c r="A379" s="67" t="s">
        <v>913</v>
      </c>
      <c r="B379" s="81" t="s">
        <v>46</v>
      </c>
      <c r="C379" s="51" t="s">
        <v>914</v>
      </c>
      <c r="D379" s="26" t="s">
        <v>915</v>
      </c>
      <c r="E379" s="51" t="s">
        <v>66</v>
      </c>
      <c r="F379" s="25">
        <v>0.24</v>
      </c>
      <c r="G379" s="52">
        <v>496.78</v>
      </c>
      <c r="H379" s="66">
        <f t="shared" si="28"/>
        <v>620.98</v>
      </c>
      <c r="I379" s="20">
        <f t="shared" si="29"/>
        <v>149.04</v>
      </c>
    </row>
    <row r="380" spans="1:9" ht="15" customHeight="1">
      <c r="A380" s="56"/>
      <c r="B380" s="57"/>
      <c r="C380" s="58"/>
      <c r="D380" s="79" t="s">
        <v>14</v>
      </c>
      <c r="E380" s="59"/>
      <c r="F380" s="54"/>
      <c r="G380" s="55"/>
      <c r="H380" s="60">
        <f t="shared" si="28"/>
        <v>0</v>
      </c>
      <c r="I380" s="61">
        <f>SUM(I367:I379)</f>
        <v>5061.03</v>
      </c>
    </row>
    <row r="381" spans="1:9" ht="15" customHeight="1">
      <c r="A381" s="44"/>
      <c r="B381" s="62"/>
      <c r="C381" s="63"/>
      <c r="D381" s="64"/>
      <c r="E381" s="18"/>
      <c r="F381" s="65"/>
      <c r="G381" s="65"/>
      <c r="H381" s="41"/>
      <c r="I381" s="45"/>
    </row>
    <row r="382" spans="1:9" ht="20.100000000000001" customHeight="1">
      <c r="A382" s="30">
        <v>17</v>
      </c>
      <c r="B382" s="31"/>
      <c r="C382" s="32"/>
      <c r="D382" s="43" t="s">
        <v>917</v>
      </c>
      <c r="E382" s="33"/>
      <c r="F382" s="34"/>
      <c r="G382" s="34"/>
      <c r="H382" s="34"/>
      <c r="I382" s="35"/>
    </row>
    <row r="383" spans="1:9" ht="38.25">
      <c r="A383" s="67" t="s">
        <v>918</v>
      </c>
      <c r="B383" s="51" t="s">
        <v>45</v>
      </c>
      <c r="C383" s="51" t="s">
        <v>919</v>
      </c>
      <c r="D383" s="26" t="s">
        <v>920</v>
      </c>
      <c r="E383" s="51" t="s">
        <v>67</v>
      </c>
      <c r="F383" s="25">
        <v>6</v>
      </c>
      <c r="G383" s="52">
        <v>196.09</v>
      </c>
      <c r="H383" s="66">
        <f t="shared" ref="H383:H403" si="30">ROUND(G383+(G383*$I$10),2)</f>
        <v>245.11</v>
      </c>
      <c r="I383" s="20">
        <f t="shared" ref="I383:I402" si="31">ROUND(F383*H383,2)</f>
        <v>1470.66</v>
      </c>
    </row>
    <row r="384" spans="1:9" ht="38.25">
      <c r="A384" s="67" t="s">
        <v>921</v>
      </c>
      <c r="B384" s="51" t="s">
        <v>45</v>
      </c>
      <c r="C384" s="51" t="s">
        <v>922</v>
      </c>
      <c r="D384" s="26" t="s">
        <v>923</v>
      </c>
      <c r="E384" s="51" t="s">
        <v>67</v>
      </c>
      <c r="F384" s="25">
        <v>2</v>
      </c>
      <c r="G384" s="52">
        <v>541.09</v>
      </c>
      <c r="H384" s="66">
        <f t="shared" si="30"/>
        <v>676.36</v>
      </c>
      <c r="I384" s="20">
        <f t="shared" si="31"/>
        <v>1352.72</v>
      </c>
    </row>
    <row r="385" spans="1:9" ht="51">
      <c r="A385" s="67" t="s">
        <v>924</v>
      </c>
      <c r="B385" s="51" t="s">
        <v>45</v>
      </c>
      <c r="C385" s="51" t="s">
        <v>925</v>
      </c>
      <c r="D385" s="26" t="s">
        <v>926</v>
      </c>
      <c r="E385" s="51" t="s">
        <v>67</v>
      </c>
      <c r="F385" s="25">
        <v>1</v>
      </c>
      <c r="G385" s="52">
        <v>1832.94</v>
      </c>
      <c r="H385" s="66">
        <f t="shared" si="30"/>
        <v>2291.1799999999998</v>
      </c>
      <c r="I385" s="20">
        <f t="shared" si="31"/>
        <v>2291.1799999999998</v>
      </c>
    </row>
    <row r="386" spans="1:9" ht="25.5">
      <c r="A386" s="67" t="s">
        <v>927</v>
      </c>
      <c r="B386" s="51" t="s">
        <v>45</v>
      </c>
      <c r="C386" s="51" t="s">
        <v>928</v>
      </c>
      <c r="D386" s="26" t="s">
        <v>929</v>
      </c>
      <c r="E386" s="51" t="s">
        <v>67</v>
      </c>
      <c r="F386" s="25">
        <v>1</v>
      </c>
      <c r="G386" s="52">
        <v>3537.15</v>
      </c>
      <c r="H386" s="66">
        <f t="shared" si="30"/>
        <v>4421.4399999999996</v>
      </c>
      <c r="I386" s="20">
        <f t="shared" si="31"/>
        <v>4421.4399999999996</v>
      </c>
    </row>
    <row r="387" spans="1:9" ht="25.5">
      <c r="A387" s="67" t="s">
        <v>930</v>
      </c>
      <c r="B387" s="51" t="s">
        <v>45</v>
      </c>
      <c r="C387" s="51" t="s">
        <v>635</v>
      </c>
      <c r="D387" s="26" t="s">
        <v>636</v>
      </c>
      <c r="E387" s="51" t="s">
        <v>67</v>
      </c>
      <c r="F387" s="25">
        <v>5</v>
      </c>
      <c r="G387" s="52">
        <v>396.1</v>
      </c>
      <c r="H387" s="66">
        <f t="shared" si="30"/>
        <v>495.13</v>
      </c>
      <c r="I387" s="20">
        <f t="shared" si="31"/>
        <v>2475.65</v>
      </c>
    </row>
    <row r="388" spans="1:9" ht="38.25">
      <c r="A388" s="67" t="s">
        <v>931</v>
      </c>
      <c r="B388" s="51" t="s">
        <v>45</v>
      </c>
      <c r="C388" s="51" t="s">
        <v>932</v>
      </c>
      <c r="D388" s="26" t="s">
        <v>933</v>
      </c>
      <c r="E388" s="51" t="s">
        <v>67</v>
      </c>
      <c r="F388" s="25">
        <v>3</v>
      </c>
      <c r="G388" s="52">
        <v>424.32</v>
      </c>
      <c r="H388" s="66">
        <f t="shared" si="30"/>
        <v>530.4</v>
      </c>
      <c r="I388" s="20">
        <f t="shared" si="31"/>
        <v>1591.2</v>
      </c>
    </row>
    <row r="389" spans="1:9" ht="25.5">
      <c r="A389" s="67" t="s">
        <v>934</v>
      </c>
      <c r="B389" s="51" t="s">
        <v>45</v>
      </c>
      <c r="C389" s="51" t="s">
        <v>935</v>
      </c>
      <c r="D389" s="26" t="s">
        <v>936</v>
      </c>
      <c r="E389" s="51" t="s">
        <v>67</v>
      </c>
      <c r="F389" s="25">
        <v>1</v>
      </c>
      <c r="G389" s="52">
        <v>145.19999999999999</v>
      </c>
      <c r="H389" s="66">
        <f t="shared" si="30"/>
        <v>181.5</v>
      </c>
      <c r="I389" s="20">
        <f t="shared" si="31"/>
        <v>181.5</v>
      </c>
    </row>
    <row r="390" spans="1:9" ht="24">
      <c r="A390" s="67" t="s">
        <v>937</v>
      </c>
      <c r="B390" s="81" t="s">
        <v>46</v>
      </c>
      <c r="C390" s="51" t="s">
        <v>938</v>
      </c>
      <c r="D390" s="26" t="s">
        <v>939</v>
      </c>
      <c r="E390" s="51" t="s">
        <v>67</v>
      </c>
      <c r="F390" s="25">
        <v>1</v>
      </c>
      <c r="G390" s="52">
        <v>4622.2700000000004</v>
      </c>
      <c r="H390" s="66">
        <f t="shared" si="30"/>
        <v>5777.84</v>
      </c>
      <c r="I390" s="20">
        <f t="shared" si="31"/>
        <v>5777.84</v>
      </c>
    </row>
    <row r="391" spans="1:9" ht="24">
      <c r="A391" s="67" t="s">
        <v>940</v>
      </c>
      <c r="B391" s="81" t="s">
        <v>46</v>
      </c>
      <c r="C391" s="51" t="s">
        <v>941</v>
      </c>
      <c r="D391" s="26" t="s">
        <v>942</v>
      </c>
      <c r="E391" s="51" t="s">
        <v>67</v>
      </c>
      <c r="F391" s="25">
        <v>1</v>
      </c>
      <c r="G391" s="52">
        <v>489.31</v>
      </c>
      <c r="H391" s="66">
        <f t="shared" si="30"/>
        <v>611.64</v>
      </c>
      <c r="I391" s="20">
        <f t="shared" si="31"/>
        <v>611.64</v>
      </c>
    </row>
    <row r="392" spans="1:9" ht="24">
      <c r="A392" s="67" t="s">
        <v>943</v>
      </c>
      <c r="B392" s="81" t="s">
        <v>46</v>
      </c>
      <c r="C392" s="51" t="s">
        <v>944</v>
      </c>
      <c r="D392" s="26" t="s">
        <v>945</v>
      </c>
      <c r="E392" s="51" t="s">
        <v>67</v>
      </c>
      <c r="F392" s="25">
        <v>1</v>
      </c>
      <c r="G392" s="52">
        <v>2807.01</v>
      </c>
      <c r="H392" s="66">
        <f t="shared" si="30"/>
        <v>3508.76</v>
      </c>
      <c r="I392" s="20">
        <f t="shared" si="31"/>
        <v>3508.76</v>
      </c>
    </row>
    <row r="393" spans="1:9" ht="38.25">
      <c r="A393" s="67" t="s">
        <v>946</v>
      </c>
      <c r="B393" s="51" t="s">
        <v>45</v>
      </c>
      <c r="C393" s="51" t="s">
        <v>947</v>
      </c>
      <c r="D393" s="26" t="s">
        <v>948</v>
      </c>
      <c r="E393" s="51" t="s">
        <v>67</v>
      </c>
      <c r="F393" s="25">
        <v>2</v>
      </c>
      <c r="G393" s="52">
        <v>1182.96</v>
      </c>
      <c r="H393" s="66">
        <f t="shared" si="30"/>
        <v>1478.7</v>
      </c>
      <c r="I393" s="20">
        <f t="shared" si="31"/>
        <v>2957.4</v>
      </c>
    </row>
    <row r="394" spans="1:9" ht="24">
      <c r="A394" s="67" t="s">
        <v>949</v>
      </c>
      <c r="B394" s="81" t="s">
        <v>46</v>
      </c>
      <c r="C394" s="51" t="s">
        <v>950</v>
      </c>
      <c r="D394" s="26" t="s">
        <v>951</v>
      </c>
      <c r="E394" s="51" t="s">
        <v>67</v>
      </c>
      <c r="F394" s="25">
        <v>1</v>
      </c>
      <c r="G394" s="52">
        <v>3872.2</v>
      </c>
      <c r="H394" s="66">
        <f t="shared" si="30"/>
        <v>4840.25</v>
      </c>
      <c r="I394" s="20">
        <f t="shared" si="31"/>
        <v>4840.25</v>
      </c>
    </row>
    <row r="395" spans="1:9" ht="63.75">
      <c r="A395" s="67" t="s">
        <v>952</v>
      </c>
      <c r="B395" s="51" t="s">
        <v>45</v>
      </c>
      <c r="C395" s="51" t="s">
        <v>953</v>
      </c>
      <c r="D395" s="26" t="s">
        <v>954</v>
      </c>
      <c r="E395" s="51" t="s">
        <v>67</v>
      </c>
      <c r="F395" s="25">
        <v>7</v>
      </c>
      <c r="G395" s="52">
        <v>116.17</v>
      </c>
      <c r="H395" s="66">
        <f t="shared" si="30"/>
        <v>145.21</v>
      </c>
      <c r="I395" s="20">
        <f t="shared" si="31"/>
        <v>1016.47</v>
      </c>
    </row>
    <row r="396" spans="1:9" ht="51">
      <c r="A396" s="67" t="s">
        <v>955</v>
      </c>
      <c r="B396" s="51" t="s">
        <v>45</v>
      </c>
      <c r="C396" s="51" t="s">
        <v>956</v>
      </c>
      <c r="D396" s="26" t="s">
        <v>957</v>
      </c>
      <c r="E396" s="51" t="s">
        <v>68</v>
      </c>
      <c r="F396" s="25">
        <v>63</v>
      </c>
      <c r="G396" s="52">
        <v>112.11</v>
      </c>
      <c r="H396" s="66">
        <f t="shared" si="30"/>
        <v>140.13999999999999</v>
      </c>
      <c r="I396" s="20">
        <f t="shared" si="31"/>
        <v>8828.82</v>
      </c>
    </row>
    <row r="397" spans="1:9" ht="63.75">
      <c r="A397" s="67" t="s">
        <v>958</v>
      </c>
      <c r="B397" s="51" t="s">
        <v>45</v>
      </c>
      <c r="C397" s="51" t="s">
        <v>959</v>
      </c>
      <c r="D397" s="26" t="s">
        <v>960</v>
      </c>
      <c r="E397" s="51" t="s">
        <v>67</v>
      </c>
      <c r="F397" s="25">
        <v>1</v>
      </c>
      <c r="G397" s="52">
        <v>126.22</v>
      </c>
      <c r="H397" s="66">
        <f t="shared" si="30"/>
        <v>157.78</v>
      </c>
      <c r="I397" s="20">
        <f t="shared" si="31"/>
        <v>157.78</v>
      </c>
    </row>
    <row r="398" spans="1:9" ht="38.25">
      <c r="A398" s="67" t="s">
        <v>961</v>
      </c>
      <c r="B398" s="51" t="s">
        <v>45</v>
      </c>
      <c r="C398" s="51" t="s">
        <v>962</v>
      </c>
      <c r="D398" s="26" t="s">
        <v>963</v>
      </c>
      <c r="E398" s="51" t="s">
        <v>67</v>
      </c>
      <c r="F398" s="25">
        <v>2</v>
      </c>
      <c r="G398" s="52">
        <v>73.510000000000005</v>
      </c>
      <c r="H398" s="66">
        <f t="shared" si="30"/>
        <v>91.89</v>
      </c>
      <c r="I398" s="20">
        <f t="shared" si="31"/>
        <v>183.78</v>
      </c>
    </row>
    <row r="399" spans="1:9" ht="38.25">
      <c r="A399" s="67" t="s">
        <v>964</v>
      </c>
      <c r="B399" s="51" t="s">
        <v>45</v>
      </c>
      <c r="C399" s="51" t="s">
        <v>965</v>
      </c>
      <c r="D399" s="26" t="s">
        <v>966</v>
      </c>
      <c r="E399" s="51" t="s">
        <v>67</v>
      </c>
      <c r="F399" s="25">
        <v>4</v>
      </c>
      <c r="G399" s="52">
        <v>197.3</v>
      </c>
      <c r="H399" s="66">
        <f t="shared" si="30"/>
        <v>246.63</v>
      </c>
      <c r="I399" s="20">
        <f t="shared" si="31"/>
        <v>986.52</v>
      </c>
    </row>
    <row r="400" spans="1:9" ht="25.5">
      <c r="A400" s="67" t="s">
        <v>967</v>
      </c>
      <c r="B400" s="51" t="s">
        <v>45</v>
      </c>
      <c r="C400" s="51" t="s">
        <v>968</v>
      </c>
      <c r="D400" s="26" t="s">
        <v>969</v>
      </c>
      <c r="E400" s="51" t="s">
        <v>67</v>
      </c>
      <c r="F400" s="25">
        <v>36</v>
      </c>
      <c r="G400" s="52">
        <v>23.69</v>
      </c>
      <c r="H400" s="66">
        <f t="shared" si="30"/>
        <v>29.61</v>
      </c>
      <c r="I400" s="20">
        <f t="shared" si="31"/>
        <v>1065.96</v>
      </c>
    </row>
    <row r="401" spans="1:13" ht="24">
      <c r="A401" s="67" t="s">
        <v>970</v>
      </c>
      <c r="B401" s="81" t="s">
        <v>46</v>
      </c>
      <c r="C401" s="51" t="s">
        <v>971</v>
      </c>
      <c r="D401" s="26" t="s">
        <v>972</v>
      </c>
      <c r="E401" s="51" t="s">
        <v>67</v>
      </c>
      <c r="F401" s="25">
        <v>34</v>
      </c>
      <c r="G401" s="52">
        <v>45.41</v>
      </c>
      <c r="H401" s="66">
        <f t="shared" si="30"/>
        <v>56.76</v>
      </c>
      <c r="I401" s="20">
        <f t="shared" si="31"/>
        <v>1929.84</v>
      </c>
    </row>
    <row r="402" spans="1:13" ht="38.25">
      <c r="A402" s="67" t="s">
        <v>973</v>
      </c>
      <c r="B402" s="51" t="s">
        <v>45</v>
      </c>
      <c r="C402" s="51" t="s">
        <v>974</v>
      </c>
      <c r="D402" s="26" t="s">
        <v>975</v>
      </c>
      <c r="E402" s="51" t="s">
        <v>66</v>
      </c>
      <c r="F402" s="25">
        <v>5</v>
      </c>
      <c r="G402" s="52">
        <v>78.81</v>
      </c>
      <c r="H402" s="66">
        <f t="shared" si="30"/>
        <v>98.51</v>
      </c>
      <c r="I402" s="20">
        <f t="shared" si="31"/>
        <v>492.55</v>
      </c>
    </row>
    <row r="403" spans="1:13" ht="15" customHeight="1">
      <c r="A403" s="56"/>
      <c r="B403" s="57"/>
      <c r="C403" s="58"/>
      <c r="D403" s="79" t="s">
        <v>14</v>
      </c>
      <c r="E403" s="59"/>
      <c r="F403" s="54"/>
      <c r="G403" s="55"/>
      <c r="H403" s="60">
        <f t="shared" si="30"/>
        <v>0</v>
      </c>
      <c r="I403" s="61">
        <f>SUM(I383:I402)</f>
        <v>46141.96</v>
      </c>
      <c r="L403" s="138"/>
      <c r="M403" s="139"/>
    </row>
    <row r="404" spans="1:13" ht="15" customHeight="1">
      <c r="A404" s="44"/>
      <c r="B404" s="62"/>
      <c r="C404" s="63"/>
      <c r="D404" s="64"/>
      <c r="E404" s="18"/>
      <c r="F404" s="65"/>
      <c r="G404" s="65"/>
      <c r="H404" s="41"/>
      <c r="I404" s="45"/>
    </row>
    <row r="405" spans="1:13" ht="20.100000000000001" customHeight="1">
      <c r="A405" s="30">
        <v>18</v>
      </c>
      <c r="B405" s="31"/>
      <c r="C405" s="32"/>
      <c r="D405" s="43" t="s">
        <v>976</v>
      </c>
      <c r="E405" s="33"/>
      <c r="F405" s="34"/>
      <c r="G405" s="34"/>
      <c r="H405" s="34"/>
      <c r="I405" s="35"/>
    </row>
    <row r="406" spans="1:13" ht="51">
      <c r="A406" s="67" t="s">
        <v>977</v>
      </c>
      <c r="B406" s="51" t="s">
        <v>45</v>
      </c>
      <c r="C406" s="51" t="s">
        <v>978</v>
      </c>
      <c r="D406" s="26" t="s">
        <v>979</v>
      </c>
      <c r="E406" s="51" t="s">
        <v>67</v>
      </c>
      <c r="F406" s="25">
        <v>1</v>
      </c>
      <c r="G406" s="52">
        <v>358.77</v>
      </c>
      <c r="H406" s="17">
        <f t="shared" ref="H406:H460" si="32">ROUND(G406+(G406*$I$10),2)</f>
        <v>448.46</v>
      </c>
      <c r="I406" s="20">
        <f t="shared" ref="I406:I459" si="33">ROUND(F406*H406,2)</f>
        <v>448.46</v>
      </c>
    </row>
    <row r="407" spans="1:13" ht="51">
      <c r="A407" s="67" t="s">
        <v>980</v>
      </c>
      <c r="B407" s="51" t="s">
        <v>45</v>
      </c>
      <c r="C407" s="51" t="s">
        <v>981</v>
      </c>
      <c r="D407" s="26" t="s">
        <v>982</v>
      </c>
      <c r="E407" s="51" t="s">
        <v>67</v>
      </c>
      <c r="F407" s="25">
        <v>2</v>
      </c>
      <c r="G407" s="52">
        <v>493.73</v>
      </c>
      <c r="H407" s="17">
        <f t="shared" si="32"/>
        <v>617.16</v>
      </c>
      <c r="I407" s="20">
        <f t="shared" si="33"/>
        <v>1234.32</v>
      </c>
    </row>
    <row r="408" spans="1:13" ht="51">
      <c r="A408" s="67" t="s">
        <v>983</v>
      </c>
      <c r="B408" s="51" t="s">
        <v>45</v>
      </c>
      <c r="C408" s="51" t="s">
        <v>984</v>
      </c>
      <c r="D408" s="26" t="s">
        <v>985</v>
      </c>
      <c r="E408" s="51" t="s">
        <v>67</v>
      </c>
      <c r="F408" s="25">
        <v>3</v>
      </c>
      <c r="G408" s="52">
        <v>517.76</v>
      </c>
      <c r="H408" s="17">
        <f t="shared" si="32"/>
        <v>647.20000000000005</v>
      </c>
      <c r="I408" s="20">
        <f t="shared" si="33"/>
        <v>1941.6</v>
      </c>
    </row>
    <row r="409" spans="1:13" ht="25.5">
      <c r="A409" s="67" t="s">
        <v>986</v>
      </c>
      <c r="B409" s="51" t="s">
        <v>45</v>
      </c>
      <c r="C409" s="51" t="s">
        <v>987</v>
      </c>
      <c r="D409" s="26" t="s">
        <v>988</v>
      </c>
      <c r="E409" s="51" t="s">
        <v>67</v>
      </c>
      <c r="F409" s="25">
        <v>1</v>
      </c>
      <c r="G409" s="52">
        <v>152.72999999999999</v>
      </c>
      <c r="H409" s="17">
        <f t="shared" si="32"/>
        <v>190.91</v>
      </c>
      <c r="I409" s="20">
        <f t="shared" si="33"/>
        <v>190.91</v>
      </c>
    </row>
    <row r="410" spans="1:13" ht="25.5">
      <c r="A410" s="67" t="s">
        <v>989</v>
      </c>
      <c r="B410" s="51" t="s">
        <v>45</v>
      </c>
      <c r="C410" s="51" t="s">
        <v>990</v>
      </c>
      <c r="D410" s="26" t="s">
        <v>991</v>
      </c>
      <c r="E410" s="51" t="s">
        <v>67</v>
      </c>
      <c r="F410" s="25">
        <v>57</v>
      </c>
      <c r="G410" s="52">
        <v>17.41</v>
      </c>
      <c r="H410" s="17">
        <f t="shared" si="32"/>
        <v>21.76</v>
      </c>
      <c r="I410" s="20">
        <f t="shared" si="33"/>
        <v>1240.32</v>
      </c>
    </row>
    <row r="411" spans="1:13" ht="25.5">
      <c r="A411" s="67" t="s">
        <v>992</v>
      </c>
      <c r="B411" s="51" t="s">
        <v>45</v>
      </c>
      <c r="C411" s="51" t="s">
        <v>993</v>
      </c>
      <c r="D411" s="26" t="s">
        <v>994</v>
      </c>
      <c r="E411" s="51" t="s">
        <v>67</v>
      </c>
      <c r="F411" s="25">
        <v>8</v>
      </c>
      <c r="G411" s="52">
        <v>18.03</v>
      </c>
      <c r="H411" s="17">
        <f t="shared" si="32"/>
        <v>22.54</v>
      </c>
      <c r="I411" s="20">
        <f t="shared" si="33"/>
        <v>180.32</v>
      </c>
    </row>
    <row r="412" spans="1:13" ht="25.5">
      <c r="A412" s="67" t="s">
        <v>995</v>
      </c>
      <c r="B412" s="51" t="s">
        <v>45</v>
      </c>
      <c r="C412" s="51" t="s">
        <v>996</v>
      </c>
      <c r="D412" s="26" t="s">
        <v>997</v>
      </c>
      <c r="E412" s="51" t="s">
        <v>67</v>
      </c>
      <c r="F412" s="25">
        <v>4</v>
      </c>
      <c r="G412" s="52">
        <v>19.440000000000001</v>
      </c>
      <c r="H412" s="17">
        <f t="shared" si="32"/>
        <v>24.3</v>
      </c>
      <c r="I412" s="20">
        <f t="shared" si="33"/>
        <v>97.2</v>
      </c>
    </row>
    <row r="413" spans="1:13" ht="25.5">
      <c r="A413" s="67" t="s">
        <v>998</v>
      </c>
      <c r="B413" s="51" t="s">
        <v>45</v>
      </c>
      <c r="C413" s="51" t="s">
        <v>999</v>
      </c>
      <c r="D413" s="26" t="s">
        <v>1000</v>
      </c>
      <c r="E413" s="51" t="s">
        <v>67</v>
      </c>
      <c r="F413" s="25">
        <v>18</v>
      </c>
      <c r="G413" s="52">
        <v>91.45</v>
      </c>
      <c r="H413" s="17">
        <f t="shared" si="32"/>
        <v>114.31</v>
      </c>
      <c r="I413" s="20">
        <f t="shared" si="33"/>
        <v>2057.58</v>
      </c>
    </row>
    <row r="414" spans="1:13" ht="25.5">
      <c r="A414" s="67" t="s">
        <v>1001</v>
      </c>
      <c r="B414" s="51" t="s">
        <v>45</v>
      </c>
      <c r="C414" s="51" t="s">
        <v>1002</v>
      </c>
      <c r="D414" s="26" t="s">
        <v>1003</v>
      </c>
      <c r="E414" s="51" t="s">
        <v>67</v>
      </c>
      <c r="F414" s="25">
        <v>4</v>
      </c>
      <c r="G414" s="52">
        <v>94.72</v>
      </c>
      <c r="H414" s="17">
        <f t="shared" si="32"/>
        <v>118.4</v>
      </c>
      <c r="I414" s="20">
        <f t="shared" si="33"/>
        <v>473.6</v>
      </c>
    </row>
    <row r="415" spans="1:13" ht="25.5">
      <c r="A415" s="67" t="s">
        <v>1004</v>
      </c>
      <c r="B415" s="51" t="s">
        <v>45</v>
      </c>
      <c r="C415" s="51" t="s">
        <v>1005</v>
      </c>
      <c r="D415" s="26" t="s">
        <v>1006</v>
      </c>
      <c r="E415" s="51" t="s">
        <v>67</v>
      </c>
      <c r="F415" s="25">
        <v>1</v>
      </c>
      <c r="G415" s="52">
        <v>98.3</v>
      </c>
      <c r="H415" s="17">
        <f t="shared" si="32"/>
        <v>122.88</v>
      </c>
      <c r="I415" s="20">
        <f t="shared" si="33"/>
        <v>122.88</v>
      </c>
    </row>
    <row r="416" spans="1:13" ht="25.5">
      <c r="A416" s="67" t="s">
        <v>1007</v>
      </c>
      <c r="B416" s="51" t="s">
        <v>45</v>
      </c>
      <c r="C416" s="51" t="s">
        <v>1008</v>
      </c>
      <c r="D416" s="26" t="s">
        <v>1009</v>
      </c>
      <c r="E416" s="51" t="s">
        <v>67</v>
      </c>
      <c r="F416" s="25">
        <v>2</v>
      </c>
      <c r="G416" s="52">
        <v>115</v>
      </c>
      <c r="H416" s="17">
        <f t="shared" si="32"/>
        <v>143.75</v>
      </c>
      <c r="I416" s="20">
        <f t="shared" si="33"/>
        <v>287.5</v>
      </c>
    </row>
    <row r="417" spans="1:9" ht="25.5">
      <c r="A417" s="67" t="s">
        <v>1010</v>
      </c>
      <c r="B417" s="51" t="s">
        <v>45</v>
      </c>
      <c r="C417" s="51" t="s">
        <v>1011</v>
      </c>
      <c r="D417" s="26" t="s">
        <v>1012</v>
      </c>
      <c r="E417" s="51" t="s">
        <v>67</v>
      </c>
      <c r="F417" s="25">
        <v>2</v>
      </c>
      <c r="G417" s="52">
        <v>136.66999999999999</v>
      </c>
      <c r="H417" s="17">
        <f t="shared" si="32"/>
        <v>170.84</v>
      </c>
      <c r="I417" s="20">
        <f t="shared" si="33"/>
        <v>341.68</v>
      </c>
    </row>
    <row r="418" spans="1:9" ht="25.5">
      <c r="A418" s="67" t="s">
        <v>1013</v>
      </c>
      <c r="B418" s="51" t="s">
        <v>45</v>
      </c>
      <c r="C418" s="51" t="s">
        <v>1014</v>
      </c>
      <c r="D418" s="26" t="s">
        <v>1015</v>
      </c>
      <c r="E418" s="51" t="s">
        <v>67</v>
      </c>
      <c r="F418" s="25">
        <v>8</v>
      </c>
      <c r="G418" s="52">
        <v>224.66</v>
      </c>
      <c r="H418" s="17">
        <f t="shared" si="32"/>
        <v>280.83</v>
      </c>
      <c r="I418" s="20">
        <f t="shared" si="33"/>
        <v>2246.64</v>
      </c>
    </row>
    <row r="419" spans="1:9" ht="38.25">
      <c r="A419" s="67" t="s">
        <v>1016</v>
      </c>
      <c r="B419" s="51" t="s">
        <v>45</v>
      </c>
      <c r="C419" s="51" t="s">
        <v>1017</v>
      </c>
      <c r="D419" s="26" t="s">
        <v>1018</v>
      </c>
      <c r="E419" s="51" t="s">
        <v>67</v>
      </c>
      <c r="F419" s="25">
        <v>2</v>
      </c>
      <c r="G419" s="52">
        <v>2097.7199999999998</v>
      </c>
      <c r="H419" s="17">
        <f t="shared" si="32"/>
        <v>2622.15</v>
      </c>
      <c r="I419" s="20">
        <f t="shared" si="33"/>
        <v>5244.3</v>
      </c>
    </row>
    <row r="420" spans="1:9" ht="25.5">
      <c r="A420" s="67" t="s">
        <v>1019</v>
      </c>
      <c r="B420" s="81" t="s">
        <v>46</v>
      </c>
      <c r="C420" s="51" t="s">
        <v>1020</v>
      </c>
      <c r="D420" s="26" t="s">
        <v>1021</v>
      </c>
      <c r="E420" s="51" t="s">
        <v>67</v>
      </c>
      <c r="F420" s="25">
        <v>1</v>
      </c>
      <c r="G420" s="52">
        <v>237.62</v>
      </c>
      <c r="H420" s="17">
        <f t="shared" si="32"/>
        <v>297.02999999999997</v>
      </c>
      <c r="I420" s="20">
        <f t="shared" si="33"/>
        <v>297.02999999999997</v>
      </c>
    </row>
    <row r="421" spans="1:9" ht="25.5">
      <c r="A421" s="67" t="s">
        <v>1022</v>
      </c>
      <c r="B421" s="81" t="s">
        <v>46</v>
      </c>
      <c r="C421" s="51" t="s">
        <v>1023</v>
      </c>
      <c r="D421" s="26" t="s">
        <v>1024</v>
      </c>
      <c r="E421" s="51" t="s">
        <v>67</v>
      </c>
      <c r="F421" s="25">
        <v>5</v>
      </c>
      <c r="G421" s="52">
        <v>452.77</v>
      </c>
      <c r="H421" s="17">
        <f t="shared" si="32"/>
        <v>565.96</v>
      </c>
      <c r="I421" s="20">
        <f t="shared" si="33"/>
        <v>2829.8</v>
      </c>
    </row>
    <row r="422" spans="1:9" ht="24">
      <c r="A422" s="67" t="s">
        <v>1025</v>
      </c>
      <c r="B422" s="81" t="s">
        <v>46</v>
      </c>
      <c r="C422" s="51" t="s">
        <v>1026</v>
      </c>
      <c r="D422" s="26" t="s">
        <v>1027</v>
      </c>
      <c r="E422" s="51" t="s">
        <v>67</v>
      </c>
      <c r="F422" s="25">
        <v>24</v>
      </c>
      <c r="G422" s="52">
        <v>172.21</v>
      </c>
      <c r="H422" s="17">
        <f t="shared" si="32"/>
        <v>215.26</v>
      </c>
      <c r="I422" s="20">
        <f t="shared" si="33"/>
        <v>5166.24</v>
      </c>
    </row>
    <row r="423" spans="1:9" ht="24">
      <c r="A423" s="67" t="s">
        <v>1028</v>
      </c>
      <c r="B423" s="81" t="s">
        <v>46</v>
      </c>
      <c r="C423" s="51" t="s">
        <v>1029</v>
      </c>
      <c r="D423" s="26" t="s">
        <v>1030</v>
      </c>
      <c r="E423" s="51" t="s">
        <v>67</v>
      </c>
      <c r="F423" s="25">
        <v>8</v>
      </c>
      <c r="G423" s="52">
        <v>291.85000000000002</v>
      </c>
      <c r="H423" s="17">
        <f t="shared" si="32"/>
        <v>364.81</v>
      </c>
      <c r="I423" s="20">
        <f t="shared" si="33"/>
        <v>2918.48</v>
      </c>
    </row>
    <row r="424" spans="1:9" ht="38.25">
      <c r="A424" s="67" t="s">
        <v>1031</v>
      </c>
      <c r="B424" s="51" t="s">
        <v>45</v>
      </c>
      <c r="C424" s="51" t="s">
        <v>1032</v>
      </c>
      <c r="D424" s="26" t="s">
        <v>1033</v>
      </c>
      <c r="E424" s="51" t="s">
        <v>68</v>
      </c>
      <c r="F424" s="25">
        <v>408.3</v>
      </c>
      <c r="G424" s="52">
        <v>16.920000000000002</v>
      </c>
      <c r="H424" s="17">
        <f t="shared" si="32"/>
        <v>21.15</v>
      </c>
      <c r="I424" s="20">
        <f t="shared" si="33"/>
        <v>8635.5499999999993</v>
      </c>
    </row>
    <row r="425" spans="1:9" ht="38.25">
      <c r="A425" s="67" t="s">
        <v>1034</v>
      </c>
      <c r="B425" s="51" t="s">
        <v>45</v>
      </c>
      <c r="C425" s="51" t="s">
        <v>1035</v>
      </c>
      <c r="D425" s="26" t="s">
        <v>1036</v>
      </c>
      <c r="E425" s="51" t="s">
        <v>68</v>
      </c>
      <c r="F425" s="25">
        <v>174.4</v>
      </c>
      <c r="G425" s="52">
        <v>19.8</v>
      </c>
      <c r="H425" s="17">
        <f t="shared" si="32"/>
        <v>24.75</v>
      </c>
      <c r="I425" s="20">
        <f t="shared" si="33"/>
        <v>4316.3999999999996</v>
      </c>
    </row>
    <row r="426" spans="1:9" ht="38.25">
      <c r="A426" s="67" t="s">
        <v>1037</v>
      </c>
      <c r="B426" s="51" t="s">
        <v>45</v>
      </c>
      <c r="C426" s="51" t="s">
        <v>1038</v>
      </c>
      <c r="D426" s="26" t="s">
        <v>1039</v>
      </c>
      <c r="E426" s="51" t="s">
        <v>68</v>
      </c>
      <c r="F426" s="25">
        <v>334.9</v>
      </c>
      <c r="G426" s="52">
        <v>18.809999999999999</v>
      </c>
      <c r="H426" s="17">
        <f t="shared" si="32"/>
        <v>23.51</v>
      </c>
      <c r="I426" s="20">
        <f t="shared" si="33"/>
        <v>7873.5</v>
      </c>
    </row>
    <row r="427" spans="1:9" ht="38.25">
      <c r="A427" s="67" t="s">
        <v>1040</v>
      </c>
      <c r="B427" s="51" t="s">
        <v>45</v>
      </c>
      <c r="C427" s="51" t="s">
        <v>1041</v>
      </c>
      <c r="D427" s="26" t="s">
        <v>1042</v>
      </c>
      <c r="E427" s="51" t="s">
        <v>68</v>
      </c>
      <c r="F427" s="25">
        <v>10.199999999999999</v>
      </c>
      <c r="G427" s="52">
        <v>28.03</v>
      </c>
      <c r="H427" s="17">
        <f t="shared" si="32"/>
        <v>35.04</v>
      </c>
      <c r="I427" s="20">
        <f t="shared" si="33"/>
        <v>357.41</v>
      </c>
    </row>
    <row r="428" spans="1:9" ht="38.25">
      <c r="A428" s="67" t="s">
        <v>1043</v>
      </c>
      <c r="B428" s="51" t="s">
        <v>45</v>
      </c>
      <c r="C428" s="51" t="s">
        <v>1044</v>
      </c>
      <c r="D428" s="26" t="s">
        <v>1045</v>
      </c>
      <c r="E428" s="51" t="s">
        <v>68</v>
      </c>
      <c r="F428" s="25">
        <v>40</v>
      </c>
      <c r="G428" s="52">
        <v>48.05</v>
      </c>
      <c r="H428" s="17">
        <f t="shared" si="32"/>
        <v>60.06</v>
      </c>
      <c r="I428" s="20">
        <f t="shared" si="33"/>
        <v>2402.4</v>
      </c>
    </row>
    <row r="429" spans="1:9" ht="25.5">
      <c r="A429" s="67" t="s">
        <v>1046</v>
      </c>
      <c r="B429" s="81" t="s">
        <v>46</v>
      </c>
      <c r="C429" s="51" t="s">
        <v>1047</v>
      </c>
      <c r="D429" s="26" t="s">
        <v>1048</v>
      </c>
      <c r="E429" s="51" t="s">
        <v>68</v>
      </c>
      <c r="F429" s="25">
        <v>29.8</v>
      </c>
      <c r="G429" s="52">
        <v>28.47</v>
      </c>
      <c r="H429" s="17">
        <f t="shared" si="32"/>
        <v>35.590000000000003</v>
      </c>
      <c r="I429" s="20">
        <f t="shared" si="33"/>
        <v>1060.58</v>
      </c>
    </row>
    <row r="430" spans="1:9" ht="38.25">
      <c r="A430" s="67" t="s">
        <v>1049</v>
      </c>
      <c r="B430" s="51" t="s">
        <v>45</v>
      </c>
      <c r="C430" s="51" t="s">
        <v>1050</v>
      </c>
      <c r="D430" s="26" t="s">
        <v>1051</v>
      </c>
      <c r="E430" s="51" t="s">
        <v>67</v>
      </c>
      <c r="F430" s="25">
        <v>11</v>
      </c>
      <c r="G430" s="52">
        <v>162.43</v>
      </c>
      <c r="H430" s="17">
        <f t="shared" si="32"/>
        <v>203.04</v>
      </c>
      <c r="I430" s="20">
        <f t="shared" si="33"/>
        <v>2233.44</v>
      </c>
    </row>
    <row r="431" spans="1:9" ht="25.5">
      <c r="A431" s="67" t="s">
        <v>1052</v>
      </c>
      <c r="B431" s="51" t="s">
        <v>45</v>
      </c>
      <c r="C431" s="51" t="s">
        <v>1053</v>
      </c>
      <c r="D431" s="26" t="s">
        <v>1054</v>
      </c>
      <c r="E431" s="51" t="s">
        <v>67</v>
      </c>
      <c r="F431" s="25">
        <v>100</v>
      </c>
      <c r="G431" s="52">
        <v>15.49</v>
      </c>
      <c r="H431" s="17">
        <f t="shared" si="32"/>
        <v>19.36</v>
      </c>
      <c r="I431" s="20">
        <f t="shared" si="33"/>
        <v>1936</v>
      </c>
    </row>
    <row r="432" spans="1:9" ht="38.25">
      <c r="A432" s="67" t="s">
        <v>1055</v>
      </c>
      <c r="B432" s="51" t="s">
        <v>45</v>
      </c>
      <c r="C432" s="51" t="s">
        <v>1056</v>
      </c>
      <c r="D432" s="26" t="s">
        <v>1057</v>
      </c>
      <c r="E432" s="51" t="s">
        <v>67</v>
      </c>
      <c r="F432" s="25">
        <v>170</v>
      </c>
      <c r="G432" s="52">
        <v>17.579999999999998</v>
      </c>
      <c r="H432" s="17">
        <f t="shared" si="32"/>
        <v>21.98</v>
      </c>
      <c r="I432" s="20">
        <f t="shared" si="33"/>
        <v>3736.6</v>
      </c>
    </row>
    <row r="433" spans="1:9" ht="38.25">
      <c r="A433" s="67" t="s">
        <v>1058</v>
      </c>
      <c r="B433" s="51" t="s">
        <v>45</v>
      </c>
      <c r="C433" s="51" t="s">
        <v>1059</v>
      </c>
      <c r="D433" s="26" t="s">
        <v>1060</v>
      </c>
      <c r="E433" s="51" t="s">
        <v>68</v>
      </c>
      <c r="F433" s="25">
        <v>2858</v>
      </c>
      <c r="G433" s="52">
        <v>3.83</v>
      </c>
      <c r="H433" s="17">
        <f t="shared" si="32"/>
        <v>4.79</v>
      </c>
      <c r="I433" s="20">
        <f t="shared" si="33"/>
        <v>13689.82</v>
      </c>
    </row>
    <row r="434" spans="1:9" ht="38.25">
      <c r="A434" s="67" t="s">
        <v>1061</v>
      </c>
      <c r="B434" s="51" t="s">
        <v>45</v>
      </c>
      <c r="C434" s="51" t="s">
        <v>1062</v>
      </c>
      <c r="D434" s="26" t="s">
        <v>1063</v>
      </c>
      <c r="E434" s="51" t="s">
        <v>68</v>
      </c>
      <c r="F434" s="25">
        <v>2309.3000000000002</v>
      </c>
      <c r="G434" s="52">
        <v>5.89</v>
      </c>
      <c r="H434" s="17">
        <f t="shared" si="32"/>
        <v>7.36</v>
      </c>
      <c r="I434" s="20">
        <f t="shared" si="33"/>
        <v>16996.45</v>
      </c>
    </row>
    <row r="435" spans="1:9" ht="38.25">
      <c r="A435" s="67" t="s">
        <v>1064</v>
      </c>
      <c r="B435" s="51" t="s">
        <v>45</v>
      </c>
      <c r="C435" s="51" t="s">
        <v>1065</v>
      </c>
      <c r="D435" s="26" t="s">
        <v>1066</v>
      </c>
      <c r="E435" s="51" t="s">
        <v>68</v>
      </c>
      <c r="F435" s="25">
        <v>2412.1</v>
      </c>
      <c r="G435" s="52">
        <v>8.2100000000000009</v>
      </c>
      <c r="H435" s="17">
        <f t="shared" si="32"/>
        <v>10.26</v>
      </c>
      <c r="I435" s="20">
        <f t="shared" si="33"/>
        <v>24748.15</v>
      </c>
    </row>
    <row r="436" spans="1:9" ht="38.25">
      <c r="A436" s="67" t="s">
        <v>1067</v>
      </c>
      <c r="B436" s="51" t="s">
        <v>45</v>
      </c>
      <c r="C436" s="51" t="s">
        <v>1068</v>
      </c>
      <c r="D436" s="26" t="s">
        <v>1069</v>
      </c>
      <c r="E436" s="51" t="s">
        <v>68</v>
      </c>
      <c r="F436" s="25">
        <v>143.6</v>
      </c>
      <c r="G436" s="52">
        <v>14.6</v>
      </c>
      <c r="H436" s="17">
        <f t="shared" si="32"/>
        <v>18.25</v>
      </c>
      <c r="I436" s="20">
        <f t="shared" si="33"/>
        <v>2620.6999999999998</v>
      </c>
    </row>
    <row r="437" spans="1:9" ht="38.25">
      <c r="A437" s="67" t="s">
        <v>1070</v>
      </c>
      <c r="B437" s="51" t="s">
        <v>45</v>
      </c>
      <c r="C437" s="51" t="s">
        <v>1071</v>
      </c>
      <c r="D437" s="26" t="s">
        <v>1072</v>
      </c>
      <c r="E437" s="51" t="s">
        <v>68</v>
      </c>
      <c r="F437" s="25">
        <v>25.1</v>
      </c>
      <c r="G437" s="52">
        <v>21.13</v>
      </c>
      <c r="H437" s="17">
        <f t="shared" si="32"/>
        <v>26.41</v>
      </c>
      <c r="I437" s="20">
        <f t="shared" si="33"/>
        <v>662.89</v>
      </c>
    </row>
    <row r="438" spans="1:9" ht="51">
      <c r="A438" s="67" t="s">
        <v>1073</v>
      </c>
      <c r="B438" s="51" t="s">
        <v>45</v>
      </c>
      <c r="C438" s="51" t="s">
        <v>1074</v>
      </c>
      <c r="D438" s="26" t="s">
        <v>1075</v>
      </c>
      <c r="E438" s="51" t="s">
        <v>68</v>
      </c>
      <c r="F438" s="25">
        <v>47.9</v>
      </c>
      <c r="G438" s="52">
        <v>23.8</v>
      </c>
      <c r="H438" s="17">
        <f t="shared" si="32"/>
        <v>29.75</v>
      </c>
      <c r="I438" s="20">
        <f t="shared" si="33"/>
        <v>1425.03</v>
      </c>
    </row>
    <row r="439" spans="1:9" ht="51">
      <c r="A439" s="67" t="s">
        <v>1076</v>
      </c>
      <c r="B439" s="51" t="s">
        <v>45</v>
      </c>
      <c r="C439" s="51" t="s">
        <v>1077</v>
      </c>
      <c r="D439" s="26" t="s">
        <v>1078</v>
      </c>
      <c r="E439" s="51" t="s">
        <v>68</v>
      </c>
      <c r="F439" s="25">
        <v>38.9</v>
      </c>
      <c r="G439" s="52">
        <v>32.81</v>
      </c>
      <c r="H439" s="17">
        <f t="shared" si="32"/>
        <v>41.01</v>
      </c>
      <c r="I439" s="20">
        <f t="shared" si="33"/>
        <v>1595.29</v>
      </c>
    </row>
    <row r="440" spans="1:9" ht="51">
      <c r="A440" s="67" t="s">
        <v>1079</v>
      </c>
      <c r="B440" s="51" t="s">
        <v>45</v>
      </c>
      <c r="C440" s="51" t="s">
        <v>1080</v>
      </c>
      <c r="D440" s="26" t="s">
        <v>1081</v>
      </c>
      <c r="E440" s="51" t="s">
        <v>68</v>
      </c>
      <c r="F440" s="25">
        <v>191.4</v>
      </c>
      <c r="G440" s="52">
        <v>47.52</v>
      </c>
      <c r="H440" s="17">
        <f t="shared" si="32"/>
        <v>59.4</v>
      </c>
      <c r="I440" s="20">
        <f t="shared" si="33"/>
        <v>11369.16</v>
      </c>
    </row>
    <row r="441" spans="1:9" ht="51">
      <c r="A441" s="67" t="s">
        <v>1082</v>
      </c>
      <c r="B441" s="51" t="s">
        <v>45</v>
      </c>
      <c r="C441" s="51" t="s">
        <v>1083</v>
      </c>
      <c r="D441" s="26" t="s">
        <v>1084</v>
      </c>
      <c r="E441" s="51" t="s">
        <v>68</v>
      </c>
      <c r="F441" s="25">
        <v>187.2</v>
      </c>
      <c r="G441" s="52">
        <v>65.69</v>
      </c>
      <c r="H441" s="17">
        <f t="shared" si="32"/>
        <v>82.11</v>
      </c>
      <c r="I441" s="20">
        <f t="shared" si="33"/>
        <v>15370.99</v>
      </c>
    </row>
    <row r="442" spans="1:9" ht="51">
      <c r="A442" s="67" t="s">
        <v>1085</v>
      </c>
      <c r="B442" s="51" t="s">
        <v>45</v>
      </c>
      <c r="C442" s="51" t="s">
        <v>1086</v>
      </c>
      <c r="D442" s="26" t="s">
        <v>1087</v>
      </c>
      <c r="E442" s="51" t="s">
        <v>68</v>
      </c>
      <c r="F442" s="25">
        <v>167.8</v>
      </c>
      <c r="G442" s="52">
        <v>110.23</v>
      </c>
      <c r="H442" s="17">
        <f t="shared" si="32"/>
        <v>137.79</v>
      </c>
      <c r="I442" s="20">
        <f t="shared" si="33"/>
        <v>23121.16</v>
      </c>
    </row>
    <row r="443" spans="1:9" ht="51">
      <c r="A443" s="67" t="s">
        <v>1088</v>
      </c>
      <c r="B443" s="51" t="s">
        <v>45</v>
      </c>
      <c r="C443" s="51" t="s">
        <v>1089</v>
      </c>
      <c r="D443" s="26" t="s">
        <v>1090</v>
      </c>
      <c r="E443" s="51" t="s">
        <v>68</v>
      </c>
      <c r="F443" s="25">
        <v>159.80000000000001</v>
      </c>
      <c r="G443" s="52">
        <v>216.18</v>
      </c>
      <c r="H443" s="17">
        <f t="shared" si="32"/>
        <v>270.23</v>
      </c>
      <c r="I443" s="20">
        <f t="shared" si="33"/>
        <v>43182.75</v>
      </c>
    </row>
    <row r="444" spans="1:9" ht="38.25">
      <c r="A444" s="67" t="s">
        <v>1091</v>
      </c>
      <c r="B444" s="81" t="s">
        <v>46</v>
      </c>
      <c r="C444" s="51" t="s">
        <v>1092</v>
      </c>
      <c r="D444" s="26" t="s">
        <v>1093</v>
      </c>
      <c r="E444" s="51" t="s">
        <v>68</v>
      </c>
      <c r="F444" s="25">
        <v>75.2</v>
      </c>
      <c r="G444" s="52">
        <v>190.17</v>
      </c>
      <c r="H444" s="17">
        <f t="shared" si="32"/>
        <v>237.71</v>
      </c>
      <c r="I444" s="20">
        <f t="shared" si="33"/>
        <v>17875.79</v>
      </c>
    </row>
    <row r="445" spans="1:9" ht="38.25">
      <c r="A445" s="67" t="s">
        <v>1094</v>
      </c>
      <c r="B445" s="51" t="s">
        <v>45</v>
      </c>
      <c r="C445" s="51" t="s">
        <v>1095</v>
      </c>
      <c r="D445" s="26" t="s">
        <v>1096</v>
      </c>
      <c r="E445" s="51" t="s">
        <v>68</v>
      </c>
      <c r="F445" s="25">
        <v>75.2</v>
      </c>
      <c r="G445" s="52">
        <v>21.58</v>
      </c>
      <c r="H445" s="17">
        <f t="shared" si="32"/>
        <v>26.98</v>
      </c>
      <c r="I445" s="20">
        <f t="shared" si="33"/>
        <v>2028.9</v>
      </c>
    </row>
    <row r="446" spans="1:9" ht="38.25">
      <c r="A446" s="67" t="s">
        <v>1097</v>
      </c>
      <c r="B446" s="51" t="s">
        <v>45</v>
      </c>
      <c r="C446" s="51" t="s">
        <v>1098</v>
      </c>
      <c r="D446" s="26" t="s">
        <v>1099</v>
      </c>
      <c r="E446" s="51" t="s">
        <v>67</v>
      </c>
      <c r="F446" s="25">
        <v>95</v>
      </c>
      <c r="G446" s="52">
        <v>30.02</v>
      </c>
      <c r="H446" s="17">
        <f t="shared" si="32"/>
        <v>37.53</v>
      </c>
      <c r="I446" s="20">
        <f t="shared" si="33"/>
        <v>3565.35</v>
      </c>
    </row>
    <row r="447" spans="1:9" ht="38.25">
      <c r="A447" s="67" t="s">
        <v>1100</v>
      </c>
      <c r="B447" s="51" t="s">
        <v>45</v>
      </c>
      <c r="C447" s="51" t="s">
        <v>1101</v>
      </c>
      <c r="D447" s="26" t="s">
        <v>1102</v>
      </c>
      <c r="E447" s="51" t="s">
        <v>67</v>
      </c>
      <c r="F447" s="25">
        <v>23</v>
      </c>
      <c r="G447" s="52">
        <v>32.090000000000003</v>
      </c>
      <c r="H447" s="17">
        <f t="shared" si="32"/>
        <v>40.11</v>
      </c>
      <c r="I447" s="20">
        <f t="shared" si="33"/>
        <v>922.53</v>
      </c>
    </row>
    <row r="448" spans="1:9" ht="38.25">
      <c r="A448" s="67" t="s">
        <v>1103</v>
      </c>
      <c r="B448" s="51" t="s">
        <v>45</v>
      </c>
      <c r="C448" s="51" t="s">
        <v>1104</v>
      </c>
      <c r="D448" s="26" t="s">
        <v>1105</v>
      </c>
      <c r="E448" s="51" t="s">
        <v>67</v>
      </c>
      <c r="F448" s="25">
        <v>34</v>
      </c>
      <c r="G448" s="52">
        <v>54.95</v>
      </c>
      <c r="H448" s="17">
        <f t="shared" si="32"/>
        <v>68.69</v>
      </c>
      <c r="I448" s="20">
        <f t="shared" si="33"/>
        <v>2335.46</v>
      </c>
    </row>
    <row r="449" spans="1:9" ht="38.25">
      <c r="A449" s="67" t="s">
        <v>1106</v>
      </c>
      <c r="B449" s="51" t="s">
        <v>45</v>
      </c>
      <c r="C449" s="51" t="s">
        <v>1107</v>
      </c>
      <c r="D449" s="26" t="s">
        <v>1108</v>
      </c>
      <c r="E449" s="51" t="s">
        <v>67</v>
      </c>
      <c r="F449" s="25">
        <v>3</v>
      </c>
      <c r="G449" s="52">
        <v>34.83</v>
      </c>
      <c r="H449" s="17">
        <f t="shared" si="32"/>
        <v>43.54</v>
      </c>
      <c r="I449" s="20">
        <f t="shared" si="33"/>
        <v>130.62</v>
      </c>
    </row>
    <row r="450" spans="1:9" ht="38.25">
      <c r="A450" s="67" t="s">
        <v>1109</v>
      </c>
      <c r="B450" s="51" t="s">
        <v>45</v>
      </c>
      <c r="C450" s="51" t="s">
        <v>1110</v>
      </c>
      <c r="D450" s="26" t="s">
        <v>1111</v>
      </c>
      <c r="E450" s="51" t="s">
        <v>67</v>
      </c>
      <c r="F450" s="25">
        <v>2</v>
      </c>
      <c r="G450" s="52">
        <v>76.09</v>
      </c>
      <c r="H450" s="17">
        <f t="shared" si="32"/>
        <v>95.11</v>
      </c>
      <c r="I450" s="20">
        <f t="shared" si="33"/>
        <v>190.22</v>
      </c>
    </row>
    <row r="451" spans="1:9" ht="38.25">
      <c r="A451" s="67" t="s">
        <v>1112</v>
      </c>
      <c r="B451" s="51" t="s">
        <v>45</v>
      </c>
      <c r="C451" s="51" t="s">
        <v>1113</v>
      </c>
      <c r="D451" s="26" t="s">
        <v>1114</v>
      </c>
      <c r="E451" s="51" t="s">
        <v>67</v>
      </c>
      <c r="F451" s="25">
        <v>1</v>
      </c>
      <c r="G451" s="52">
        <v>58.59</v>
      </c>
      <c r="H451" s="17">
        <f t="shared" si="32"/>
        <v>73.239999999999995</v>
      </c>
      <c r="I451" s="20">
        <f t="shared" si="33"/>
        <v>73.239999999999995</v>
      </c>
    </row>
    <row r="452" spans="1:9" ht="25.5">
      <c r="A452" s="67" t="s">
        <v>1115</v>
      </c>
      <c r="B452" s="81" t="s">
        <v>46</v>
      </c>
      <c r="C452" s="51" t="s">
        <v>1116</v>
      </c>
      <c r="D452" s="26" t="s">
        <v>1117</v>
      </c>
      <c r="E452" s="51" t="s">
        <v>67</v>
      </c>
      <c r="F452" s="25">
        <v>10</v>
      </c>
      <c r="G452" s="52">
        <v>12.85</v>
      </c>
      <c r="H452" s="17">
        <f t="shared" si="32"/>
        <v>16.059999999999999</v>
      </c>
      <c r="I452" s="20">
        <f t="shared" si="33"/>
        <v>160.6</v>
      </c>
    </row>
    <row r="453" spans="1:9" ht="38.25">
      <c r="A453" s="67" t="s">
        <v>1118</v>
      </c>
      <c r="B453" s="51" t="s">
        <v>230</v>
      </c>
      <c r="C453" s="51" t="s">
        <v>231</v>
      </c>
      <c r="D453" s="26" t="s">
        <v>1119</v>
      </c>
      <c r="E453" s="51" t="s">
        <v>67</v>
      </c>
      <c r="F453" s="25">
        <v>8</v>
      </c>
      <c r="G453" s="52">
        <v>157.49</v>
      </c>
      <c r="H453" s="17">
        <f t="shared" si="32"/>
        <v>196.86</v>
      </c>
      <c r="I453" s="20">
        <f t="shared" si="33"/>
        <v>1574.88</v>
      </c>
    </row>
    <row r="454" spans="1:9" ht="25.5">
      <c r="A454" s="67" t="s">
        <v>1120</v>
      </c>
      <c r="B454" s="81" t="s">
        <v>46</v>
      </c>
      <c r="C454" s="51" t="s">
        <v>1121</v>
      </c>
      <c r="D454" s="26" t="s">
        <v>1122</v>
      </c>
      <c r="E454" s="51" t="s">
        <v>67</v>
      </c>
      <c r="F454" s="25">
        <v>11</v>
      </c>
      <c r="G454" s="52">
        <v>287.92</v>
      </c>
      <c r="H454" s="17">
        <f t="shared" si="32"/>
        <v>359.9</v>
      </c>
      <c r="I454" s="20">
        <f t="shared" si="33"/>
        <v>3958.9</v>
      </c>
    </row>
    <row r="455" spans="1:9" ht="25.5">
      <c r="A455" s="67" t="s">
        <v>1123</v>
      </c>
      <c r="B455" s="81" t="s">
        <v>46</v>
      </c>
      <c r="C455" s="51" t="s">
        <v>1124</v>
      </c>
      <c r="D455" s="26" t="s">
        <v>1125</v>
      </c>
      <c r="E455" s="51" t="s">
        <v>67</v>
      </c>
      <c r="F455" s="25">
        <v>81</v>
      </c>
      <c r="G455" s="52">
        <v>315.39999999999998</v>
      </c>
      <c r="H455" s="17">
        <f t="shared" si="32"/>
        <v>394.25</v>
      </c>
      <c r="I455" s="20">
        <f t="shared" si="33"/>
        <v>31934.25</v>
      </c>
    </row>
    <row r="456" spans="1:9" ht="38.25">
      <c r="A456" s="67" t="s">
        <v>1126</v>
      </c>
      <c r="B456" s="51" t="s">
        <v>230</v>
      </c>
      <c r="C456" s="51" t="s">
        <v>231</v>
      </c>
      <c r="D456" s="26" t="s">
        <v>1127</v>
      </c>
      <c r="E456" s="51" t="s">
        <v>67</v>
      </c>
      <c r="F456" s="25">
        <v>9</v>
      </c>
      <c r="G456" s="52">
        <v>342.83</v>
      </c>
      <c r="H456" s="17">
        <f t="shared" si="32"/>
        <v>428.54</v>
      </c>
      <c r="I456" s="20">
        <f t="shared" si="33"/>
        <v>3856.86</v>
      </c>
    </row>
    <row r="457" spans="1:9" ht="25.5">
      <c r="A457" s="67" t="s">
        <v>1128</v>
      </c>
      <c r="B457" s="51" t="s">
        <v>230</v>
      </c>
      <c r="C457" s="51" t="s">
        <v>231</v>
      </c>
      <c r="D457" s="26" t="s">
        <v>1129</v>
      </c>
      <c r="E457" s="51" t="s">
        <v>67</v>
      </c>
      <c r="F457" s="25">
        <v>4</v>
      </c>
      <c r="G457" s="52">
        <v>52.98</v>
      </c>
      <c r="H457" s="17">
        <f t="shared" si="32"/>
        <v>66.23</v>
      </c>
      <c r="I457" s="20">
        <f t="shared" si="33"/>
        <v>264.92</v>
      </c>
    </row>
    <row r="458" spans="1:9" ht="25.5">
      <c r="A458" s="67" t="s">
        <v>1130</v>
      </c>
      <c r="B458" s="51" t="s">
        <v>230</v>
      </c>
      <c r="C458" s="51" t="s">
        <v>231</v>
      </c>
      <c r="D458" s="26" t="s">
        <v>1131</v>
      </c>
      <c r="E458" s="51" t="s">
        <v>67</v>
      </c>
      <c r="F458" s="25">
        <v>1</v>
      </c>
      <c r="G458" s="52">
        <v>102.37</v>
      </c>
      <c r="H458" s="17">
        <f t="shared" si="32"/>
        <v>127.96</v>
      </c>
      <c r="I458" s="20">
        <f t="shared" si="33"/>
        <v>127.96</v>
      </c>
    </row>
    <row r="459" spans="1:9" ht="38.25">
      <c r="A459" s="67" t="s">
        <v>1132</v>
      </c>
      <c r="B459" s="51" t="s">
        <v>230</v>
      </c>
      <c r="C459" s="51" t="s">
        <v>231</v>
      </c>
      <c r="D459" s="26" t="s">
        <v>1133</v>
      </c>
      <c r="E459" s="51" t="s">
        <v>67</v>
      </c>
      <c r="F459" s="25">
        <v>8</v>
      </c>
      <c r="G459" s="52">
        <v>120.01</v>
      </c>
      <c r="H459" s="17">
        <f t="shared" si="32"/>
        <v>150.01</v>
      </c>
      <c r="I459" s="20">
        <f t="shared" si="33"/>
        <v>1200.08</v>
      </c>
    </row>
    <row r="460" spans="1:9" ht="15" customHeight="1">
      <c r="A460" s="56"/>
      <c r="B460" s="57"/>
      <c r="C460" s="58"/>
      <c r="D460" s="79" t="s">
        <v>14</v>
      </c>
      <c r="E460" s="59"/>
      <c r="F460" s="54"/>
      <c r="G460" s="55"/>
      <c r="H460" s="60">
        <f t="shared" si="32"/>
        <v>0</v>
      </c>
      <c r="I460" s="61">
        <f>SUM(I406:I459)</f>
        <v>284853.69</v>
      </c>
    </row>
    <row r="461" spans="1:9" ht="15" customHeight="1">
      <c r="A461" s="44"/>
      <c r="B461" s="62"/>
      <c r="C461" s="63"/>
      <c r="D461" s="64"/>
      <c r="E461" s="18"/>
      <c r="F461" s="65"/>
      <c r="G461" s="65"/>
      <c r="H461" s="41"/>
      <c r="I461" s="45"/>
    </row>
    <row r="462" spans="1:9" ht="20.100000000000001" customHeight="1">
      <c r="A462" s="30">
        <v>19</v>
      </c>
      <c r="B462" s="31"/>
      <c r="C462" s="32"/>
      <c r="D462" s="43" t="s">
        <v>1134</v>
      </c>
      <c r="E462" s="33"/>
      <c r="F462" s="34"/>
      <c r="G462" s="34"/>
      <c r="H462" s="34"/>
      <c r="I462" s="35"/>
    </row>
    <row r="463" spans="1:9" ht="38.25">
      <c r="A463" s="67" t="s">
        <v>1135</v>
      </c>
      <c r="B463" s="51" t="s">
        <v>45</v>
      </c>
      <c r="C463" s="51" t="s">
        <v>1136</v>
      </c>
      <c r="D463" s="26" t="s">
        <v>1137</v>
      </c>
      <c r="E463" s="51" t="s">
        <v>68</v>
      </c>
      <c r="F463" s="25">
        <v>22.6</v>
      </c>
      <c r="G463" s="52">
        <v>4.28</v>
      </c>
      <c r="H463" s="17">
        <f t="shared" ref="H463:H472" si="34">ROUND(G463+(G463*$I$10),2)</f>
        <v>5.35</v>
      </c>
      <c r="I463" s="20">
        <f t="shared" ref="I463:I471" si="35">ROUND(F463*H463,2)</f>
        <v>120.91</v>
      </c>
    </row>
    <row r="464" spans="1:9" ht="38.25">
      <c r="A464" s="67" t="s">
        <v>1138</v>
      </c>
      <c r="B464" s="51" t="s">
        <v>45</v>
      </c>
      <c r="C464" s="51" t="s">
        <v>1139</v>
      </c>
      <c r="D464" s="26" t="s">
        <v>1140</v>
      </c>
      <c r="E464" s="51" t="s">
        <v>68</v>
      </c>
      <c r="F464" s="25">
        <v>132.4</v>
      </c>
      <c r="G464" s="52">
        <v>6.28</v>
      </c>
      <c r="H464" s="17">
        <f t="shared" si="34"/>
        <v>7.85</v>
      </c>
      <c r="I464" s="20">
        <f t="shared" si="35"/>
        <v>1039.3399999999999</v>
      </c>
    </row>
    <row r="465" spans="1:9" ht="51">
      <c r="A465" s="67" t="s">
        <v>1141</v>
      </c>
      <c r="B465" s="51" t="s">
        <v>45</v>
      </c>
      <c r="C465" s="51" t="s">
        <v>1142</v>
      </c>
      <c r="D465" s="26" t="s">
        <v>1143</v>
      </c>
      <c r="E465" s="51" t="s">
        <v>68</v>
      </c>
      <c r="F465" s="25">
        <v>16.899999999999999</v>
      </c>
      <c r="G465" s="52">
        <v>25.65</v>
      </c>
      <c r="H465" s="17">
        <f t="shared" si="34"/>
        <v>32.06</v>
      </c>
      <c r="I465" s="20">
        <f t="shared" si="35"/>
        <v>541.80999999999995</v>
      </c>
    </row>
    <row r="466" spans="1:9" ht="51">
      <c r="A466" s="67" t="s">
        <v>1144</v>
      </c>
      <c r="B466" s="51" t="s">
        <v>45</v>
      </c>
      <c r="C466" s="51" t="s">
        <v>1145</v>
      </c>
      <c r="D466" s="26" t="s">
        <v>1146</v>
      </c>
      <c r="E466" s="51" t="s">
        <v>68</v>
      </c>
      <c r="F466" s="25">
        <v>154.9</v>
      </c>
      <c r="G466" s="52">
        <v>42.64</v>
      </c>
      <c r="H466" s="17">
        <f t="shared" si="34"/>
        <v>53.3</v>
      </c>
      <c r="I466" s="20">
        <f t="shared" si="35"/>
        <v>8256.17</v>
      </c>
    </row>
    <row r="467" spans="1:9" ht="51">
      <c r="A467" s="67" t="s">
        <v>1147</v>
      </c>
      <c r="B467" s="51" t="s">
        <v>45</v>
      </c>
      <c r="C467" s="51" t="s">
        <v>1148</v>
      </c>
      <c r="D467" s="26" t="s">
        <v>1149</v>
      </c>
      <c r="E467" s="51" t="s">
        <v>67</v>
      </c>
      <c r="F467" s="25">
        <v>138</v>
      </c>
      <c r="G467" s="52">
        <v>10.66</v>
      </c>
      <c r="H467" s="17">
        <f t="shared" si="34"/>
        <v>13.33</v>
      </c>
      <c r="I467" s="20">
        <f t="shared" si="35"/>
        <v>1839.54</v>
      </c>
    </row>
    <row r="468" spans="1:9" ht="38.25">
      <c r="A468" s="67" t="s">
        <v>1150</v>
      </c>
      <c r="B468" s="51" t="s">
        <v>45</v>
      </c>
      <c r="C468" s="51" t="s">
        <v>1151</v>
      </c>
      <c r="D468" s="26" t="s">
        <v>1152</v>
      </c>
      <c r="E468" s="51" t="s">
        <v>68</v>
      </c>
      <c r="F468" s="25">
        <v>63.9</v>
      </c>
      <c r="G468" s="52">
        <v>24.72</v>
      </c>
      <c r="H468" s="17">
        <f t="shared" si="34"/>
        <v>30.9</v>
      </c>
      <c r="I468" s="20">
        <f t="shared" si="35"/>
        <v>1974.51</v>
      </c>
    </row>
    <row r="469" spans="1:9" ht="38.25">
      <c r="A469" s="67" t="s">
        <v>1153</v>
      </c>
      <c r="B469" s="51" t="s">
        <v>45</v>
      </c>
      <c r="C469" s="51" t="s">
        <v>1154</v>
      </c>
      <c r="D469" s="26" t="s">
        <v>1155</v>
      </c>
      <c r="E469" s="51" t="s">
        <v>67</v>
      </c>
      <c r="F469" s="25">
        <v>12</v>
      </c>
      <c r="G469" s="52">
        <v>16.5</v>
      </c>
      <c r="H469" s="17">
        <f t="shared" si="34"/>
        <v>20.63</v>
      </c>
      <c r="I469" s="20">
        <f t="shared" si="35"/>
        <v>247.56</v>
      </c>
    </row>
    <row r="470" spans="1:9" ht="38.25">
      <c r="A470" s="67" t="s">
        <v>1156</v>
      </c>
      <c r="B470" s="51" t="s">
        <v>45</v>
      </c>
      <c r="C470" s="51" t="s">
        <v>1157</v>
      </c>
      <c r="D470" s="26" t="s">
        <v>1158</v>
      </c>
      <c r="E470" s="51" t="s">
        <v>67</v>
      </c>
      <c r="F470" s="25">
        <v>14</v>
      </c>
      <c r="G470" s="52">
        <v>16.440000000000001</v>
      </c>
      <c r="H470" s="17">
        <f t="shared" si="34"/>
        <v>20.55</v>
      </c>
      <c r="I470" s="20">
        <f t="shared" si="35"/>
        <v>287.7</v>
      </c>
    </row>
    <row r="471" spans="1:9" ht="38.25">
      <c r="A471" s="67" t="s">
        <v>1159</v>
      </c>
      <c r="B471" s="51" t="s">
        <v>45</v>
      </c>
      <c r="C471" s="51" t="s">
        <v>1160</v>
      </c>
      <c r="D471" s="26" t="s">
        <v>1161</v>
      </c>
      <c r="E471" s="51" t="s">
        <v>67</v>
      </c>
      <c r="F471" s="25">
        <v>3</v>
      </c>
      <c r="G471" s="52">
        <v>23.5</v>
      </c>
      <c r="H471" s="17">
        <f t="shared" si="34"/>
        <v>29.38</v>
      </c>
      <c r="I471" s="20">
        <f t="shared" si="35"/>
        <v>88.14</v>
      </c>
    </row>
    <row r="472" spans="1:9" ht="15" customHeight="1">
      <c r="A472" s="56"/>
      <c r="B472" s="57"/>
      <c r="C472" s="58"/>
      <c r="D472" s="79" t="s">
        <v>14</v>
      </c>
      <c r="E472" s="59"/>
      <c r="F472" s="54"/>
      <c r="G472" s="55"/>
      <c r="H472" s="60">
        <f t="shared" si="34"/>
        <v>0</v>
      </c>
      <c r="I472" s="61">
        <f>SUM(I463:I471)</f>
        <v>14395.68</v>
      </c>
    </row>
    <row r="473" spans="1:9" ht="15" customHeight="1">
      <c r="A473" s="44"/>
      <c r="B473" s="62"/>
      <c r="C473" s="63"/>
      <c r="D473" s="64"/>
      <c r="E473" s="18"/>
      <c r="F473" s="65"/>
      <c r="G473" s="65"/>
      <c r="H473" s="41"/>
      <c r="I473" s="45"/>
    </row>
    <row r="474" spans="1:9" ht="20.100000000000001" customHeight="1">
      <c r="A474" s="30">
        <v>20</v>
      </c>
      <c r="B474" s="31"/>
      <c r="C474" s="32"/>
      <c r="D474" s="43" t="s">
        <v>1162</v>
      </c>
      <c r="E474" s="33"/>
      <c r="F474" s="34"/>
      <c r="G474" s="34"/>
      <c r="H474" s="34"/>
      <c r="I474" s="35"/>
    </row>
    <row r="475" spans="1:9" ht="25.5">
      <c r="A475" s="67" t="s">
        <v>1163</v>
      </c>
      <c r="B475" s="51" t="s">
        <v>45</v>
      </c>
      <c r="C475" s="51" t="s">
        <v>1164</v>
      </c>
      <c r="D475" s="26" t="s">
        <v>1165</v>
      </c>
      <c r="E475" s="51" t="s">
        <v>67</v>
      </c>
      <c r="F475" s="25">
        <v>3</v>
      </c>
      <c r="G475" s="52">
        <v>1089.04</v>
      </c>
      <c r="H475" s="17">
        <f t="shared" ref="H475:H495" si="36">ROUND(G475+(G475*$I$10),2)</f>
        <v>1361.3</v>
      </c>
      <c r="I475" s="20">
        <f t="shared" ref="I475:I494" si="37">ROUND(F475*H475,2)</f>
        <v>4083.9</v>
      </c>
    </row>
    <row r="476" spans="1:9" ht="24">
      <c r="A476" s="67" t="s">
        <v>1166</v>
      </c>
      <c r="B476" s="81" t="s">
        <v>46</v>
      </c>
      <c r="C476" s="51" t="s">
        <v>1167</v>
      </c>
      <c r="D476" s="26" t="s">
        <v>1168</v>
      </c>
      <c r="E476" s="51" t="s">
        <v>67</v>
      </c>
      <c r="F476" s="25">
        <v>1</v>
      </c>
      <c r="G476" s="52">
        <v>2991.81</v>
      </c>
      <c r="H476" s="17">
        <f t="shared" si="36"/>
        <v>3739.76</v>
      </c>
      <c r="I476" s="20">
        <f t="shared" si="37"/>
        <v>3739.76</v>
      </c>
    </row>
    <row r="477" spans="1:9" ht="24">
      <c r="A477" s="67" t="s">
        <v>1169</v>
      </c>
      <c r="B477" s="81" t="s">
        <v>46</v>
      </c>
      <c r="C477" s="51" t="s">
        <v>1170</v>
      </c>
      <c r="D477" s="26" t="s">
        <v>1171</v>
      </c>
      <c r="E477" s="51" t="s">
        <v>67</v>
      </c>
      <c r="F477" s="25">
        <v>19</v>
      </c>
      <c r="G477" s="52">
        <v>50.97</v>
      </c>
      <c r="H477" s="17">
        <f t="shared" si="36"/>
        <v>63.71</v>
      </c>
      <c r="I477" s="20">
        <f t="shared" si="37"/>
        <v>1210.49</v>
      </c>
    </row>
    <row r="478" spans="1:9" ht="24">
      <c r="A478" s="67" t="s">
        <v>1172</v>
      </c>
      <c r="B478" s="81" t="s">
        <v>46</v>
      </c>
      <c r="C478" s="51" t="s">
        <v>1173</v>
      </c>
      <c r="D478" s="26" t="s">
        <v>1174</v>
      </c>
      <c r="E478" s="51" t="s">
        <v>67</v>
      </c>
      <c r="F478" s="25">
        <v>3</v>
      </c>
      <c r="G478" s="52">
        <v>25.46</v>
      </c>
      <c r="H478" s="17">
        <f t="shared" si="36"/>
        <v>31.83</v>
      </c>
      <c r="I478" s="20">
        <f t="shared" si="37"/>
        <v>95.49</v>
      </c>
    </row>
    <row r="479" spans="1:9" ht="24">
      <c r="A479" s="67" t="s">
        <v>1175</v>
      </c>
      <c r="B479" s="81" t="s">
        <v>46</v>
      </c>
      <c r="C479" s="51" t="s">
        <v>1176</v>
      </c>
      <c r="D479" s="26" t="s">
        <v>1177</v>
      </c>
      <c r="E479" s="51" t="s">
        <v>67</v>
      </c>
      <c r="F479" s="25">
        <v>2</v>
      </c>
      <c r="G479" s="52">
        <v>178.82</v>
      </c>
      <c r="H479" s="17">
        <f t="shared" si="36"/>
        <v>223.53</v>
      </c>
      <c r="I479" s="20">
        <f t="shared" si="37"/>
        <v>447.06</v>
      </c>
    </row>
    <row r="480" spans="1:9" ht="25.5">
      <c r="A480" s="67" t="s">
        <v>1178</v>
      </c>
      <c r="B480" s="51" t="s">
        <v>45</v>
      </c>
      <c r="C480" s="51" t="s">
        <v>1179</v>
      </c>
      <c r="D480" s="26" t="s">
        <v>1180</v>
      </c>
      <c r="E480" s="51" t="s">
        <v>67</v>
      </c>
      <c r="F480" s="25">
        <v>3</v>
      </c>
      <c r="G480" s="52">
        <v>1215.03</v>
      </c>
      <c r="H480" s="17">
        <f t="shared" si="36"/>
        <v>1518.79</v>
      </c>
      <c r="I480" s="20">
        <f t="shared" si="37"/>
        <v>4556.37</v>
      </c>
    </row>
    <row r="481" spans="1:9" ht="24">
      <c r="A481" s="67" t="s">
        <v>1181</v>
      </c>
      <c r="B481" s="81" t="s">
        <v>46</v>
      </c>
      <c r="C481" s="51" t="s">
        <v>1182</v>
      </c>
      <c r="D481" s="26" t="s">
        <v>1183</v>
      </c>
      <c r="E481" s="51" t="s">
        <v>67</v>
      </c>
      <c r="F481" s="25">
        <v>4</v>
      </c>
      <c r="G481" s="52">
        <v>30.99</v>
      </c>
      <c r="H481" s="17">
        <f t="shared" si="36"/>
        <v>38.74</v>
      </c>
      <c r="I481" s="20">
        <f t="shared" si="37"/>
        <v>154.96</v>
      </c>
    </row>
    <row r="482" spans="1:9" ht="38.25">
      <c r="A482" s="67" t="s">
        <v>1184</v>
      </c>
      <c r="B482" s="51" t="s">
        <v>45</v>
      </c>
      <c r="C482" s="51" t="s">
        <v>1050</v>
      </c>
      <c r="D482" s="26" t="s">
        <v>1051</v>
      </c>
      <c r="E482" s="51" t="s">
        <v>67</v>
      </c>
      <c r="F482" s="25">
        <v>4</v>
      </c>
      <c r="G482" s="52">
        <v>162.43</v>
      </c>
      <c r="H482" s="17">
        <f t="shared" si="36"/>
        <v>203.04</v>
      </c>
      <c r="I482" s="20">
        <f t="shared" si="37"/>
        <v>812.16</v>
      </c>
    </row>
    <row r="483" spans="1:9" ht="38.25">
      <c r="A483" s="67" t="s">
        <v>1185</v>
      </c>
      <c r="B483" s="51" t="s">
        <v>45</v>
      </c>
      <c r="C483" s="51" t="s">
        <v>1056</v>
      </c>
      <c r="D483" s="26" t="s">
        <v>1057</v>
      </c>
      <c r="E483" s="51" t="s">
        <v>67</v>
      </c>
      <c r="F483" s="25">
        <v>27</v>
      </c>
      <c r="G483" s="52">
        <v>17.579999999999998</v>
      </c>
      <c r="H483" s="17">
        <f t="shared" si="36"/>
        <v>21.98</v>
      </c>
      <c r="I483" s="20">
        <f t="shared" si="37"/>
        <v>593.46</v>
      </c>
    </row>
    <row r="484" spans="1:9" ht="25.5">
      <c r="A484" s="67" t="s">
        <v>1186</v>
      </c>
      <c r="B484" s="51" t="s">
        <v>45</v>
      </c>
      <c r="C484" s="51" t="s">
        <v>1187</v>
      </c>
      <c r="D484" s="26" t="s">
        <v>1188</v>
      </c>
      <c r="E484" s="51" t="s">
        <v>67</v>
      </c>
      <c r="F484" s="25">
        <v>19</v>
      </c>
      <c r="G484" s="52">
        <v>44.05</v>
      </c>
      <c r="H484" s="17">
        <f t="shared" si="36"/>
        <v>55.06</v>
      </c>
      <c r="I484" s="20">
        <f t="shared" si="37"/>
        <v>1046.1400000000001</v>
      </c>
    </row>
    <row r="485" spans="1:9" ht="25.5">
      <c r="A485" s="67" t="s">
        <v>1189</v>
      </c>
      <c r="B485" s="81" t="s">
        <v>46</v>
      </c>
      <c r="C485" s="51" t="s">
        <v>1190</v>
      </c>
      <c r="D485" s="26" t="s">
        <v>1191</v>
      </c>
      <c r="E485" s="51" t="s">
        <v>67</v>
      </c>
      <c r="F485" s="25">
        <v>8</v>
      </c>
      <c r="G485" s="52">
        <v>24.98</v>
      </c>
      <c r="H485" s="17">
        <f t="shared" si="36"/>
        <v>31.23</v>
      </c>
      <c r="I485" s="20">
        <f t="shared" si="37"/>
        <v>249.84</v>
      </c>
    </row>
    <row r="486" spans="1:9" ht="24">
      <c r="A486" s="67" t="s">
        <v>1192</v>
      </c>
      <c r="B486" s="81" t="s">
        <v>46</v>
      </c>
      <c r="C486" s="51" t="s">
        <v>1193</v>
      </c>
      <c r="D486" s="26" t="s">
        <v>1194</v>
      </c>
      <c r="E486" s="51" t="s">
        <v>67</v>
      </c>
      <c r="F486" s="25">
        <v>10</v>
      </c>
      <c r="G486" s="52">
        <v>18.59</v>
      </c>
      <c r="H486" s="17">
        <f t="shared" si="36"/>
        <v>23.24</v>
      </c>
      <c r="I486" s="20">
        <f t="shared" si="37"/>
        <v>232.4</v>
      </c>
    </row>
    <row r="487" spans="1:9" ht="38.25">
      <c r="A487" s="67" t="s">
        <v>1195</v>
      </c>
      <c r="B487" s="81" t="s">
        <v>46</v>
      </c>
      <c r="C487" s="51" t="s">
        <v>1196</v>
      </c>
      <c r="D487" s="26" t="s">
        <v>1197</v>
      </c>
      <c r="E487" s="51" t="s">
        <v>68</v>
      </c>
      <c r="F487" s="25">
        <v>51.65</v>
      </c>
      <c r="G487" s="52">
        <v>144.91</v>
      </c>
      <c r="H487" s="17">
        <f t="shared" si="36"/>
        <v>181.14</v>
      </c>
      <c r="I487" s="20">
        <f t="shared" si="37"/>
        <v>9355.8799999999992</v>
      </c>
    </row>
    <row r="488" spans="1:9" ht="38.25">
      <c r="A488" s="67" t="s">
        <v>1198</v>
      </c>
      <c r="B488" s="51" t="s">
        <v>45</v>
      </c>
      <c r="C488" s="51" t="s">
        <v>1199</v>
      </c>
      <c r="D488" s="26" t="s">
        <v>1200</v>
      </c>
      <c r="E488" s="51" t="s">
        <v>68</v>
      </c>
      <c r="F488" s="25">
        <v>15.2</v>
      </c>
      <c r="G488" s="52">
        <v>23.51</v>
      </c>
      <c r="H488" s="17">
        <f t="shared" si="36"/>
        <v>29.39</v>
      </c>
      <c r="I488" s="20">
        <f t="shared" si="37"/>
        <v>446.73</v>
      </c>
    </row>
    <row r="489" spans="1:9" ht="38.25">
      <c r="A489" s="67" t="s">
        <v>1201</v>
      </c>
      <c r="B489" s="51" t="s">
        <v>45</v>
      </c>
      <c r="C489" s="51" t="s">
        <v>1202</v>
      </c>
      <c r="D489" s="26" t="s">
        <v>1203</v>
      </c>
      <c r="E489" s="51" t="s">
        <v>68</v>
      </c>
      <c r="F489" s="25">
        <v>112.05</v>
      </c>
      <c r="G489" s="52">
        <v>18.52</v>
      </c>
      <c r="H489" s="17">
        <f t="shared" si="36"/>
        <v>23.15</v>
      </c>
      <c r="I489" s="20">
        <f t="shared" si="37"/>
        <v>2593.96</v>
      </c>
    </row>
    <row r="490" spans="1:9" ht="38.25">
      <c r="A490" s="67" t="s">
        <v>1204</v>
      </c>
      <c r="B490" s="51" t="s">
        <v>45</v>
      </c>
      <c r="C490" s="51" t="s">
        <v>1205</v>
      </c>
      <c r="D490" s="26" t="s">
        <v>1206</v>
      </c>
      <c r="E490" s="51" t="s">
        <v>68</v>
      </c>
      <c r="F490" s="25">
        <v>4.8</v>
      </c>
      <c r="G490" s="52">
        <v>19.2</v>
      </c>
      <c r="H490" s="17">
        <f t="shared" si="36"/>
        <v>24</v>
      </c>
      <c r="I490" s="20">
        <f t="shared" si="37"/>
        <v>115.2</v>
      </c>
    </row>
    <row r="491" spans="1:9" ht="25.5">
      <c r="A491" s="67" t="s">
        <v>1207</v>
      </c>
      <c r="B491" s="81" t="s">
        <v>46</v>
      </c>
      <c r="C491" s="51" t="s">
        <v>1208</v>
      </c>
      <c r="D491" s="26" t="s">
        <v>1209</v>
      </c>
      <c r="E491" s="51" t="s">
        <v>67</v>
      </c>
      <c r="F491" s="25">
        <v>4</v>
      </c>
      <c r="G491" s="52">
        <v>15.82</v>
      </c>
      <c r="H491" s="17">
        <f t="shared" si="36"/>
        <v>19.78</v>
      </c>
      <c r="I491" s="20">
        <f t="shared" si="37"/>
        <v>79.12</v>
      </c>
    </row>
    <row r="492" spans="1:9" ht="38.25">
      <c r="A492" s="67" t="s">
        <v>1210</v>
      </c>
      <c r="B492" s="81" t="s">
        <v>46</v>
      </c>
      <c r="C492" s="51" t="s">
        <v>1211</v>
      </c>
      <c r="D492" s="26" t="s">
        <v>1212</v>
      </c>
      <c r="E492" s="51" t="s">
        <v>68</v>
      </c>
      <c r="F492" s="25">
        <v>55.2</v>
      </c>
      <c r="G492" s="52">
        <v>31.98</v>
      </c>
      <c r="H492" s="17">
        <f t="shared" si="36"/>
        <v>39.979999999999997</v>
      </c>
      <c r="I492" s="20">
        <f t="shared" si="37"/>
        <v>2206.9</v>
      </c>
    </row>
    <row r="493" spans="1:9" ht="25.5">
      <c r="A493" s="67" t="s">
        <v>1213</v>
      </c>
      <c r="B493" s="51" t="s">
        <v>45</v>
      </c>
      <c r="C493" s="51" t="s">
        <v>1214</v>
      </c>
      <c r="D493" s="26" t="s">
        <v>1215</v>
      </c>
      <c r="E493" s="51" t="s">
        <v>68</v>
      </c>
      <c r="F493" s="25">
        <v>579</v>
      </c>
      <c r="G493" s="52">
        <v>7.07</v>
      </c>
      <c r="H493" s="17">
        <f t="shared" si="36"/>
        <v>8.84</v>
      </c>
      <c r="I493" s="20">
        <f t="shared" si="37"/>
        <v>5118.3599999999997</v>
      </c>
    </row>
    <row r="494" spans="1:9" ht="25.5">
      <c r="A494" s="67" t="s">
        <v>1216</v>
      </c>
      <c r="B494" s="51" t="s">
        <v>45</v>
      </c>
      <c r="C494" s="51" t="s">
        <v>1217</v>
      </c>
      <c r="D494" s="26" t="s">
        <v>1218</v>
      </c>
      <c r="E494" s="51" t="s">
        <v>68</v>
      </c>
      <c r="F494" s="25">
        <v>113</v>
      </c>
      <c r="G494" s="52">
        <v>5.1100000000000003</v>
      </c>
      <c r="H494" s="17">
        <f t="shared" si="36"/>
        <v>6.39</v>
      </c>
      <c r="I494" s="20">
        <f t="shared" si="37"/>
        <v>722.07</v>
      </c>
    </row>
    <row r="495" spans="1:9" ht="15" customHeight="1">
      <c r="A495" s="56"/>
      <c r="B495" s="57"/>
      <c r="C495" s="58"/>
      <c r="D495" s="79" t="s">
        <v>14</v>
      </c>
      <c r="E495" s="59"/>
      <c r="F495" s="54"/>
      <c r="G495" s="55"/>
      <c r="H495" s="60">
        <f t="shared" si="36"/>
        <v>0</v>
      </c>
      <c r="I495" s="61">
        <f>SUM(I475:I494)</f>
        <v>37860.249999999993</v>
      </c>
    </row>
    <row r="496" spans="1:9" ht="15" customHeight="1">
      <c r="A496" s="44"/>
      <c r="B496" s="62"/>
      <c r="C496" s="63"/>
      <c r="D496" s="64"/>
      <c r="E496" s="18"/>
      <c r="F496" s="65"/>
      <c r="G496" s="65"/>
      <c r="H496" s="41"/>
      <c r="I496" s="45"/>
    </row>
    <row r="497" spans="1:9" ht="20.100000000000001" customHeight="1">
      <c r="A497" s="30">
        <v>21</v>
      </c>
      <c r="B497" s="31"/>
      <c r="C497" s="32"/>
      <c r="D497" s="43" t="s">
        <v>1219</v>
      </c>
      <c r="E497" s="33"/>
      <c r="F497" s="34"/>
      <c r="G497" s="34"/>
      <c r="H497" s="34"/>
      <c r="I497" s="35"/>
    </row>
    <row r="498" spans="1:9" ht="24">
      <c r="A498" s="67" t="s">
        <v>1220</v>
      </c>
      <c r="B498" s="81" t="s">
        <v>46</v>
      </c>
      <c r="C498" s="51" t="s">
        <v>1221</v>
      </c>
      <c r="D498" s="26" t="s">
        <v>1222</v>
      </c>
      <c r="E498" s="51" t="s">
        <v>68</v>
      </c>
      <c r="F498" s="25">
        <v>4</v>
      </c>
      <c r="G498" s="52">
        <v>113.41</v>
      </c>
      <c r="H498" s="17">
        <f>ROUND(G498+(G498*$I$10),2)</f>
        <v>141.76</v>
      </c>
      <c r="I498" s="20">
        <f>ROUND(F498*H498,2)</f>
        <v>567.04</v>
      </c>
    </row>
    <row r="499" spans="1:9" ht="24">
      <c r="A499" s="67" t="s">
        <v>1223</v>
      </c>
      <c r="B499" s="81" t="s">
        <v>46</v>
      </c>
      <c r="C499" s="51" t="s">
        <v>1224</v>
      </c>
      <c r="D499" s="26" t="s">
        <v>1225</v>
      </c>
      <c r="E499" s="51" t="s">
        <v>67</v>
      </c>
      <c r="F499" s="25">
        <v>1</v>
      </c>
      <c r="G499" s="52">
        <v>9029.16</v>
      </c>
      <c r="H499" s="17">
        <f>ROUND(G499+(G499*$I$10),2)</f>
        <v>11286.45</v>
      </c>
      <c r="I499" s="20">
        <f>ROUND(F499*H499,2)</f>
        <v>11286.45</v>
      </c>
    </row>
    <row r="500" spans="1:9" ht="15" customHeight="1">
      <c r="A500" s="56"/>
      <c r="B500" s="57"/>
      <c r="C500" s="58"/>
      <c r="D500" s="79" t="s">
        <v>14</v>
      </c>
      <c r="E500" s="59"/>
      <c r="F500" s="54"/>
      <c r="G500" s="55"/>
      <c r="H500" s="60">
        <f>ROUND(G500+(G500*$I$10),2)</f>
        <v>0</v>
      </c>
      <c r="I500" s="61">
        <f>SUM(I498:I499)</f>
        <v>11853.490000000002</v>
      </c>
    </row>
    <row r="501" spans="1:9" ht="15" customHeight="1">
      <c r="A501" s="44"/>
      <c r="B501" s="62"/>
      <c r="C501" s="63"/>
      <c r="D501" s="64"/>
      <c r="E501" s="18"/>
      <c r="F501" s="65"/>
      <c r="G501" s="65"/>
      <c r="H501" s="41"/>
      <c r="I501" s="45"/>
    </row>
    <row r="502" spans="1:9" ht="20.100000000000001" customHeight="1">
      <c r="A502" s="30">
        <v>22</v>
      </c>
      <c r="B502" s="31"/>
      <c r="C502" s="32"/>
      <c r="D502" s="43" t="s">
        <v>1226</v>
      </c>
      <c r="E502" s="33"/>
      <c r="F502" s="34"/>
      <c r="G502" s="34"/>
      <c r="H502" s="34"/>
      <c r="I502" s="35"/>
    </row>
    <row r="503" spans="1:9" ht="25.5">
      <c r="A503" s="67" t="s">
        <v>1227</v>
      </c>
      <c r="B503" s="51" t="s">
        <v>45</v>
      </c>
      <c r="C503" s="51" t="s">
        <v>1228</v>
      </c>
      <c r="D503" s="26" t="s">
        <v>1229</v>
      </c>
      <c r="E503" s="51" t="s">
        <v>67</v>
      </c>
      <c r="F503" s="25">
        <v>1</v>
      </c>
      <c r="G503" s="52">
        <v>150.24</v>
      </c>
      <c r="H503" s="17">
        <f t="shared" ref="H503:H518" si="38">ROUND(G503+(G503*$I$10),2)</f>
        <v>187.8</v>
      </c>
      <c r="I503" s="20">
        <f t="shared" ref="I503:I517" si="39">ROUND(F503*H503,2)</f>
        <v>187.8</v>
      </c>
    </row>
    <row r="504" spans="1:9" ht="25.5">
      <c r="A504" s="67" t="s">
        <v>1230</v>
      </c>
      <c r="B504" s="51" t="s">
        <v>45</v>
      </c>
      <c r="C504" s="51" t="s">
        <v>1231</v>
      </c>
      <c r="D504" s="26" t="s">
        <v>1232</v>
      </c>
      <c r="E504" s="51" t="s">
        <v>153</v>
      </c>
      <c r="F504" s="25">
        <v>45</v>
      </c>
      <c r="G504" s="52">
        <v>11.16</v>
      </c>
      <c r="H504" s="17">
        <f t="shared" si="38"/>
        <v>13.95</v>
      </c>
      <c r="I504" s="20">
        <f t="shared" si="39"/>
        <v>627.75</v>
      </c>
    </row>
    <row r="505" spans="1:9" ht="25.5">
      <c r="A505" s="67" t="s">
        <v>1233</v>
      </c>
      <c r="B505" s="51" t="s">
        <v>45</v>
      </c>
      <c r="C505" s="51" t="s">
        <v>1234</v>
      </c>
      <c r="D505" s="26" t="s">
        <v>1235</v>
      </c>
      <c r="E505" s="51" t="s">
        <v>67</v>
      </c>
      <c r="F505" s="25">
        <v>11</v>
      </c>
      <c r="G505" s="52">
        <v>31.67</v>
      </c>
      <c r="H505" s="17">
        <f t="shared" si="38"/>
        <v>39.590000000000003</v>
      </c>
      <c r="I505" s="20">
        <f t="shared" si="39"/>
        <v>435.49</v>
      </c>
    </row>
    <row r="506" spans="1:9" ht="25.5">
      <c r="A506" s="67" t="s">
        <v>1236</v>
      </c>
      <c r="B506" s="51" t="s">
        <v>45</v>
      </c>
      <c r="C506" s="51" t="s">
        <v>1237</v>
      </c>
      <c r="D506" s="26" t="s">
        <v>1238</v>
      </c>
      <c r="E506" s="51" t="s">
        <v>67</v>
      </c>
      <c r="F506" s="25">
        <v>4</v>
      </c>
      <c r="G506" s="52">
        <v>28.91</v>
      </c>
      <c r="H506" s="17">
        <f t="shared" si="38"/>
        <v>36.14</v>
      </c>
      <c r="I506" s="20">
        <f t="shared" si="39"/>
        <v>144.56</v>
      </c>
    </row>
    <row r="507" spans="1:9" ht="24">
      <c r="A507" s="67" t="s">
        <v>1239</v>
      </c>
      <c r="B507" s="81" t="s">
        <v>46</v>
      </c>
      <c r="C507" s="51" t="s">
        <v>1240</v>
      </c>
      <c r="D507" s="26" t="s">
        <v>1241</v>
      </c>
      <c r="E507" s="51" t="s">
        <v>67</v>
      </c>
      <c r="F507" s="25">
        <v>1</v>
      </c>
      <c r="G507" s="52">
        <v>403.35</v>
      </c>
      <c r="H507" s="17">
        <f t="shared" si="38"/>
        <v>504.19</v>
      </c>
      <c r="I507" s="20">
        <f t="shared" si="39"/>
        <v>504.19</v>
      </c>
    </row>
    <row r="508" spans="1:9" ht="38.25">
      <c r="A508" s="67" t="s">
        <v>1242</v>
      </c>
      <c r="B508" s="51" t="s">
        <v>45</v>
      </c>
      <c r="C508" s="51" t="s">
        <v>1243</v>
      </c>
      <c r="D508" s="26" t="s">
        <v>1244</v>
      </c>
      <c r="E508" s="51" t="s">
        <v>67</v>
      </c>
      <c r="F508" s="25">
        <v>33</v>
      </c>
      <c r="G508" s="52">
        <v>26.16</v>
      </c>
      <c r="H508" s="17">
        <f t="shared" si="38"/>
        <v>32.700000000000003</v>
      </c>
      <c r="I508" s="20">
        <f t="shared" si="39"/>
        <v>1079.0999999999999</v>
      </c>
    </row>
    <row r="509" spans="1:9" ht="24">
      <c r="A509" s="67" t="s">
        <v>1245</v>
      </c>
      <c r="B509" s="81" t="s">
        <v>46</v>
      </c>
      <c r="C509" s="51" t="s">
        <v>1246</v>
      </c>
      <c r="D509" s="26" t="s">
        <v>1247</v>
      </c>
      <c r="E509" s="51" t="s">
        <v>67</v>
      </c>
      <c r="F509" s="25">
        <v>1</v>
      </c>
      <c r="G509" s="52">
        <v>339.21</v>
      </c>
      <c r="H509" s="17">
        <f t="shared" si="38"/>
        <v>424.01</v>
      </c>
      <c r="I509" s="20">
        <f t="shared" si="39"/>
        <v>424.01</v>
      </c>
    </row>
    <row r="510" spans="1:9" ht="25.5">
      <c r="A510" s="67" t="s">
        <v>1248</v>
      </c>
      <c r="B510" s="51" t="s">
        <v>45</v>
      </c>
      <c r="C510" s="51" t="s">
        <v>1249</v>
      </c>
      <c r="D510" s="26" t="s">
        <v>1250</v>
      </c>
      <c r="E510" s="51" t="s">
        <v>81</v>
      </c>
      <c r="F510" s="25">
        <v>26.18</v>
      </c>
      <c r="G510" s="52">
        <v>78.88</v>
      </c>
      <c r="H510" s="17">
        <f t="shared" si="38"/>
        <v>98.6</v>
      </c>
      <c r="I510" s="20">
        <f t="shared" si="39"/>
        <v>2581.35</v>
      </c>
    </row>
    <row r="511" spans="1:9" ht="25.5">
      <c r="A511" s="67" t="s">
        <v>1251</v>
      </c>
      <c r="B511" s="51" t="s">
        <v>45</v>
      </c>
      <c r="C511" s="51" t="s">
        <v>1252</v>
      </c>
      <c r="D511" s="26" t="s">
        <v>1253</v>
      </c>
      <c r="E511" s="51" t="s">
        <v>81</v>
      </c>
      <c r="F511" s="25">
        <v>26.18</v>
      </c>
      <c r="G511" s="52">
        <v>25.36</v>
      </c>
      <c r="H511" s="17">
        <f t="shared" si="38"/>
        <v>31.7</v>
      </c>
      <c r="I511" s="20">
        <f t="shared" si="39"/>
        <v>829.91</v>
      </c>
    </row>
    <row r="512" spans="1:9" ht="25.5">
      <c r="A512" s="67" t="s">
        <v>1254</v>
      </c>
      <c r="B512" s="51" t="s">
        <v>45</v>
      </c>
      <c r="C512" s="51" t="s">
        <v>1255</v>
      </c>
      <c r="D512" s="26" t="s">
        <v>1256</v>
      </c>
      <c r="E512" s="51" t="s">
        <v>67</v>
      </c>
      <c r="F512" s="25">
        <v>11</v>
      </c>
      <c r="G512" s="52">
        <v>97.63</v>
      </c>
      <c r="H512" s="17">
        <f t="shared" si="38"/>
        <v>122.04</v>
      </c>
      <c r="I512" s="20">
        <f t="shared" si="39"/>
        <v>1342.44</v>
      </c>
    </row>
    <row r="513" spans="1:9" ht="25.5">
      <c r="A513" s="67" t="s">
        <v>1257</v>
      </c>
      <c r="B513" s="51" t="s">
        <v>45</v>
      </c>
      <c r="C513" s="51" t="s">
        <v>1258</v>
      </c>
      <c r="D513" s="26" t="s">
        <v>1259</v>
      </c>
      <c r="E513" s="51" t="s">
        <v>68</v>
      </c>
      <c r="F513" s="25">
        <v>287</v>
      </c>
      <c r="G513" s="52">
        <v>62.93</v>
      </c>
      <c r="H513" s="17">
        <f t="shared" si="38"/>
        <v>78.66</v>
      </c>
      <c r="I513" s="20">
        <f t="shared" si="39"/>
        <v>22575.42</v>
      </c>
    </row>
    <row r="514" spans="1:9" ht="25.5">
      <c r="A514" s="67" t="s">
        <v>1260</v>
      </c>
      <c r="B514" s="51" t="s">
        <v>45</v>
      </c>
      <c r="C514" s="51" t="s">
        <v>1261</v>
      </c>
      <c r="D514" s="26" t="s">
        <v>1262</v>
      </c>
      <c r="E514" s="51" t="s">
        <v>68</v>
      </c>
      <c r="F514" s="25">
        <v>174.5</v>
      </c>
      <c r="G514" s="52">
        <v>48.78</v>
      </c>
      <c r="H514" s="17">
        <f t="shared" si="38"/>
        <v>60.98</v>
      </c>
      <c r="I514" s="20">
        <f t="shared" si="39"/>
        <v>10641.01</v>
      </c>
    </row>
    <row r="515" spans="1:9" ht="25.5">
      <c r="A515" s="67" t="s">
        <v>1263</v>
      </c>
      <c r="B515" s="51" t="s">
        <v>45</v>
      </c>
      <c r="C515" s="51" t="s">
        <v>1264</v>
      </c>
      <c r="D515" s="26" t="s">
        <v>1265</v>
      </c>
      <c r="E515" s="51" t="s">
        <v>67</v>
      </c>
      <c r="F515" s="25">
        <v>11</v>
      </c>
      <c r="G515" s="52">
        <v>46.88</v>
      </c>
      <c r="H515" s="17">
        <f t="shared" si="38"/>
        <v>58.6</v>
      </c>
      <c r="I515" s="20">
        <f t="shared" si="39"/>
        <v>644.6</v>
      </c>
    </row>
    <row r="516" spans="1:9" ht="24">
      <c r="A516" s="67" t="s">
        <v>1266</v>
      </c>
      <c r="B516" s="81" t="s">
        <v>46</v>
      </c>
      <c r="C516" s="51" t="s">
        <v>1193</v>
      </c>
      <c r="D516" s="26" t="s">
        <v>1194</v>
      </c>
      <c r="E516" s="51" t="s">
        <v>67</v>
      </c>
      <c r="F516" s="25">
        <v>251</v>
      </c>
      <c r="G516" s="52">
        <v>18.59</v>
      </c>
      <c r="H516" s="17">
        <f t="shared" si="38"/>
        <v>23.24</v>
      </c>
      <c r="I516" s="20">
        <f t="shared" si="39"/>
        <v>5833.24</v>
      </c>
    </row>
    <row r="517" spans="1:9" ht="25.5">
      <c r="A517" s="67" t="s">
        <v>1267</v>
      </c>
      <c r="B517" s="81" t="s">
        <v>46</v>
      </c>
      <c r="C517" s="51" t="s">
        <v>1268</v>
      </c>
      <c r="D517" s="26" t="s">
        <v>1269</v>
      </c>
      <c r="E517" s="51" t="s">
        <v>67</v>
      </c>
      <c r="F517" s="25">
        <v>22</v>
      </c>
      <c r="G517" s="52">
        <v>65.3</v>
      </c>
      <c r="H517" s="17">
        <f t="shared" si="38"/>
        <v>81.63</v>
      </c>
      <c r="I517" s="20">
        <f t="shared" si="39"/>
        <v>1795.86</v>
      </c>
    </row>
    <row r="518" spans="1:9" ht="15" customHeight="1">
      <c r="A518" s="56"/>
      <c r="B518" s="57"/>
      <c r="C518" s="58"/>
      <c r="D518" s="79" t="s">
        <v>14</v>
      </c>
      <c r="E518" s="59"/>
      <c r="F518" s="54"/>
      <c r="G518" s="55"/>
      <c r="H518" s="60">
        <f t="shared" si="38"/>
        <v>0</v>
      </c>
      <c r="I518" s="61">
        <f>SUM(I503:I517)</f>
        <v>49646.729999999996</v>
      </c>
    </row>
    <row r="519" spans="1:9" ht="15" customHeight="1">
      <c r="A519" s="44"/>
      <c r="B519" s="62"/>
      <c r="C519" s="63"/>
      <c r="D519" s="64"/>
      <c r="E519" s="18"/>
      <c r="F519" s="65"/>
      <c r="G519" s="65"/>
      <c r="H519" s="41"/>
      <c r="I519" s="45"/>
    </row>
    <row r="520" spans="1:9" ht="20.100000000000001" customHeight="1">
      <c r="A520" s="30">
        <v>23</v>
      </c>
      <c r="B520" s="31"/>
      <c r="C520" s="32"/>
      <c r="D520" s="43" t="s">
        <v>1270</v>
      </c>
      <c r="E520" s="33"/>
      <c r="F520" s="34"/>
      <c r="G520" s="34"/>
      <c r="H520" s="34"/>
      <c r="I520" s="35"/>
    </row>
    <row r="521" spans="1:9" ht="24">
      <c r="A521" s="67" t="s">
        <v>1271</v>
      </c>
      <c r="B521" s="81" t="s">
        <v>46</v>
      </c>
      <c r="C521" s="51" t="s">
        <v>1272</v>
      </c>
      <c r="D521" s="26" t="s">
        <v>1273</v>
      </c>
      <c r="E521" s="51" t="s">
        <v>67</v>
      </c>
      <c r="F521" s="25">
        <v>1</v>
      </c>
      <c r="G521" s="52">
        <v>4159.75</v>
      </c>
      <c r="H521" s="17">
        <f t="shared" ref="H521:H530" si="40">ROUND(G521+(G521*$I$10),2)</f>
        <v>5199.6899999999996</v>
      </c>
      <c r="I521" s="20">
        <f t="shared" ref="I521:I529" si="41">ROUND(F521*H521,2)</f>
        <v>5199.6899999999996</v>
      </c>
    </row>
    <row r="522" spans="1:9" ht="25.5">
      <c r="A522" s="67" t="s">
        <v>1274</v>
      </c>
      <c r="B522" s="81" t="s">
        <v>46</v>
      </c>
      <c r="C522" s="51" t="s">
        <v>1275</v>
      </c>
      <c r="D522" s="26" t="s">
        <v>1276</v>
      </c>
      <c r="E522" s="51" t="s">
        <v>66</v>
      </c>
      <c r="F522" s="25">
        <v>42.96</v>
      </c>
      <c r="G522" s="52">
        <v>569.65</v>
      </c>
      <c r="H522" s="17">
        <f t="shared" si="40"/>
        <v>712.06</v>
      </c>
      <c r="I522" s="20">
        <f t="shared" si="41"/>
        <v>30590.1</v>
      </c>
    </row>
    <row r="523" spans="1:9" ht="25.5">
      <c r="A523" s="67" t="s">
        <v>1277</v>
      </c>
      <c r="B523" s="81" t="s">
        <v>46</v>
      </c>
      <c r="C523" s="51" t="s">
        <v>1278</v>
      </c>
      <c r="D523" s="26" t="s">
        <v>1279</v>
      </c>
      <c r="E523" s="51" t="s">
        <v>66</v>
      </c>
      <c r="F523" s="25">
        <v>26.89</v>
      </c>
      <c r="G523" s="52">
        <v>490.16</v>
      </c>
      <c r="H523" s="17">
        <f t="shared" si="40"/>
        <v>612.70000000000005</v>
      </c>
      <c r="I523" s="20">
        <f t="shared" si="41"/>
        <v>16475.5</v>
      </c>
    </row>
    <row r="524" spans="1:9" ht="25.5">
      <c r="A524" s="67" t="s">
        <v>1280</v>
      </c>
      <c r="B524" s="81" t="s">
        <v>46</v>
      </c>
      <c r="C524" s="51" t="s">
        <v>1281</v>
      </c>
      <c r="D524" s="26" t="s">
        <v>1282</v>
      </c>
      <c r="E524" s="51" t="s">
        <v>66</v>
      </c>
      <c r="F524" s="25">
        <v>30.15</v>
      </c>
      <c r="G524" s="52">
        <v>249.5</v>
      </c>
      <c r="H524" s="17">
        <f t="shared" si="40"/>
        <v>311.88</v>
      </c>
      <c r="I524" s="20">
        <f t="shared" si="41"/>
        <v>9403.18</v>
      </c>
    </row>
    <row r="525" spans="1:9" ht="38.25">
      <c r="A525" s="67" t="s">
        <v>1283</v>
      </c>
      <c r="B525" s="51" t="s">
        <v>45</v>
      </c>
      <c r="C525" s="51" t="s">
        <v>1284</v>
      </c>
      <c r="D525" s="26" t="s">
        <v>1285</v>
      </c>
      <c r="E525" s="51" t="s">
        <v>68</v>
      </c>
      <c r="F525" s="25">
        <v>79.650000000000006</v>
      </c>
      <c r="G525" s="52">
        <v>114.84</v>
      </c>
      <c r="H525" s="17">
        <f t="shared" si="40"/>
        <v>143.55000000000001</v>
      </c>
      <c r="I525" s="20">
        <f t="shared" si="41"/>
        <v>11433.76</v>
      </c>
    </row>
    <row r="526" spans="1:9" ht="38.25">
      <c r="A526" s="67" t="s">
        <v>1286</v>
      </c>
      <c r="B526" s="51" t="s">
        <v>45</v>
      </c>
      <c r="C526" s="51" t="s">
        <v>1287</v>
      </c>
      <c r="D526" s="26" t="s">
        <v>1288</v>
      </c>
      <c r="E526" s="51" t="s">
        <v>67</v>
      </c>
      <c r="F526" s="25">
        <v>148</v>
      </c>
      <c r="G526" s="52">
        <v>34.33</v>
      </c>
      <c r="H526" s="17">
        <f t="shared" si="40"/>
        <v>42.91</v>
      </c>
      <c r="I526" s="20">
        <f t="shared" si="41"/>
        <v>6350.68</v>
      </c>
    </row>
    <row r="527" spans="1:9" ht="25.5">
      <c r="A527" s="67" t="s">
        <v>1289</v>
      </c>
      <c r="B527" s="51" t="s">
        <v>230</v>
      </c>
      <c r="C527" s="51" t="s">
        <v>231</v>
      </c>
      <c r="D527" s="26" t="s">
        <v>1290</v>
      </c>
      <c r="E527" s="51" t="s">
        <v>68</v>
      </c>
      <c r="F527" s="25">
        <v>4.12</v>
      </c>
      <c r="G527" s="52">
        <v>198.37</v>
      </c>
      <c r="H527" s="17">
        <f t="shared" si="40"/>
        <v>247.96</v>
      </c>
      <c r="I527" s="20">
        <f t="shared" si="41"/>
        <v>1021.6</v>
      </c>
    </row>
    <row r="528" spans="1:9" ht="24">
      <c r="A528" s="67" t="s">
        <v>1291</v>
      </c>
      <c r="B528" s="81" t="s">
        <v>46</v>
      </c>
      <c r="C528" s="51" t="s">
        <v>1292</v>
      </c>
      <c r="D528" s="26" t="s">
        <v>1293</v>
      </c>
      <c r="E528" s="51" t="s">
        <v>66</v>
      </c>
      <c r="F528" s="25">
        <v>9.32</v>
      </c>
      <c r="G528" s="52">
        <v>540.83000000000004</v>
      </c>
      <c r="H528" s="17">
        <f t="shared" si="40"/>
        <v>676.04</v>
      </c>
      <c r="I528" s="20">
        <f t="shared" si="41"/>
        <v>6300.69</v>
      </c>
    </row>
    <row r="529" spans="1:12" ht="24">
      <c r="A529" s="67" t="s">
        <v>1294</v>
      </c>
      <c r="B529" s="81" t="s">
        <v>46</v>
      </c>
      <c r="C529" s="51" t="s">
        <v>1295</v>
      </c>
      <c r="D529" s="26" t="s">
        <v>1296</v>
      </c>
      <c r="E529" s="51" t="s">
        <v>68</v>
      </c>
      <c r="F529" s="25">
        <v>2</v>
      </c>
      <c r="G529" s="52">
        <v>18.100000000000001</v>
      </c>
      <c r="H529" s="17">
        <f t="shared" si="40"/>
        <v>22.63</v>
      </c>
      <c r="I529" s="20">
        <f t="shared" si="41"/>
        <v>45.26</v>
      </c>
    </row>
    <row r="530" spans="1:12" ht="15" customHeight="1">
      <c r="A530" s="56"/>
      <c r="B530" s="57"/>
      <c r="C530" s="58"/>
      <c r="D530" s="79" t="s">
        <v>14</v>
      </c>
      <c r="E530" s="59"/>
      <c r="F530" s="54"/>
      <c r="G530" s="55"/>
      <c r="H530" s="60">
        <f t="shared" si="40"/>
        <v>0</v>
      </c>
      <c r="I530" s="61">
        <f>SUM(I521:I529)</f>
        <v>86820.46</v>
      </c>
    </row>
    <row r="531" spans="1:12" ht="15" customHeight="1">
      <c r="A531" s="44"/>
      <c r="B531" s="62"/>
      <c r="C531" s="63"/>
      <c r="D531" s="64"/>
      <c r="E531" s="18"/>
      <c r="F531" s="65"/>
      <c r="G531" s="65"/>
      <c r="H531" s="41"/>
      <c r="I531" s="45"/>
    </row>
    <row r="532" spans="1:12" ht="20.100000000000001" customHeight="1">
      <c r="A532" s="30">
        <v>24</v>
      </c>
      <c r="B532" s="31"/>
      <c r="C532" s="32"/>
      <c r="D532" s="43" t="s">
        <v>1297</v>
      </c>
      <c r="E532" s="33"/>
      <c r="F532" s="34"/>
      <c r="G532" s="34"/>
      <c r="H532" s="34"/>
      <c r="I532" s="35"/>
    </row>
    <row r="533" spans="1:12" ht="25.5">
      <c r="A533" s="67" t="s">
        <v>1298</v>
      </c>
      <c r="B533" s="51" t="s">
        <v>45</v>
      </c>
      <c r="C533" s="51" t="s">
        <v>1299</v>
      </c>
      <c r="D533" s="26" t="s">
        <v>1300</v>
      </c>
      <c r="E533" s="51" t="s">
        <v>66</v>
      </c>
      <c r="F533" s="41">
        <v>891.68</v>
      </c>
      <c r="G533" s="71">
        <v>1.93</v>
      </c>
      <c r="H533" s="17">
        <f>ROUND(G533+(G533*$I$10),2)</f>
        <v>2.41</v>
      </c>
      <c r="I533" s="20">
        <f>ROUND(F533*H533,2)</f>
        <v>2148.9499999999998</v>
      </c>
    </row>
    <row r="534" spans="1:12" ht="38.25">
      <c r="A534" s="67" t="s">
        <v>1301</v>
      </c>
      <c r="B534" s="51" t="s">
        <v>45</v>
      </c>
      <c r="C534" s="51" t="s">
        <v>47</v>
      </c>
      <c r="D534" s="26" t="s">
        <v>57</v>
      </c>
      <c r="E534" s="51" t="s">
        <v>66</v>
      </c>
      <c r="F534" s="41">
        <v>2</v>
      </c>
      <c r="G534" s="71">
        <v>307</v>
      </c>
      <c r="H534" s="17">
        <f>ROUND(G534+(G534*$I$10),2)</f>
        <v>383.75</v>
      </c>
      <c r="I534" s="20">
        <f>ROUND(F534*H534,2)</f>
        <v>767.5</v>
      </c>
    </row>
    <row r="535" spans="1:12" ht="15" customHeight="1">
      <c r="A535" s="56"/>
      <c r="B535" s="57"/>
      <c r="C535" s="58"/>
      <c r="D535" s="79" t="s">
        <v>14</v>
      </c>
      <c r="E535" s="59"/>
      <c r="F535" s="54"/>
      <c r="G535" s="55"/>
      <c r="H535" s="60">
        <f>ROUND(G535+(G535*$I$10),2)</f>
        <v>0</v>
      </c>
      <c r="I535" s="61">
        <f>SUM(I533:I534)</f>
        <v>2916.45</v>
      </c>
    </row>
    <row r="536" spans="1:12" ht="8.1" customHeight="1">
      <c r="A536" s="82"/>
      <c r="B536" s="114"/>
      <c r="C536" s="84"/>
      <c r="D536" s="85"/>
      <c r="E536" s="86"/>
      <c r="F536" s="87"/>
      <c r="G536" s="87"/>
      <c r="H536" s="88"/>
      <c r="I536" s="89"/>
    </row>
    <row r="537" spans="1:12" ht="18" customHeight="1">
      <c r="A537" s="145" t="s">
        <v>1371</v>
      </c>
      <c r="B537" s="146"/>
      <c r="C537" s="146"/>
      <c r="D537" s="146"/>
      <c r="E537" s="146"/>
      <c r="F537" s="146"/>
      <c r="G537" s="146"/>
      <c r="H537" s="146"/>
      <c r="I537" s="135">
        <f>I24+I38+I75+I108+I121+I162+I171+I176+I193+I215+I229+I281+I292+I327+I364+I380+I403+I460+I472+I495+I500+I518+I530+I535</f>
        <v>3276317.3399999989</v>
      </c>
      <c r="L537" s="138"/>
    </row>
    <row r="538" spans="1:12" ht="15" customHeight="1" thickBot="1">
      <c r="A538" s="115"/>
      <c r="B538" s="116"/>
      <c r="C538" s="117"/>
      <c r="D538" s="118"/>
      <c r="E538" s="119"/>
      <c r="F538" s="120"/>
      <c r="G538" s="120"/>
      <c r="H538" s="121"/>
      <c r="I538" s="122"/>
    </row>
    <row r="539" spans="1:12" ht="25.5" customHeight="1" thickBot="1">
      <c r="A539" s="147" t="s">
        <v>1303</v>
      </c>
      <c r="B539" s="148"/>
      <c r="C539" s="148"/>
      <c r="D539" s="148"/>
      <c r="E539" s="148"/>
      <c r="F539" s="148"/>
      <c r="G539" s="148"/>
      <c r="H539" s="148"/>
      <c r="I539" s="149"/>
    </row>
    <row r="540" spans="1:12" ht="20.100000000000001" customHeight="1">
      <c r="A540" s="30">
        <v>25</v>
      </c>
      <c r="B540" s="31"/>
      <c r="C540" s="32"/>
      <c r="D540" s="75" t="s">
        <v>1304</v>
      </c>
      <c r="E540" s="33"/>
      <c r="F540" s="34"/>
      <c r="G540" s="34"/>
      <c r="H540" s="34"/>
      <c r="I540" s="35"/>
    </row>
    <row r="541" spans="1:12" ht="51">
      <c r="A541" s="90" t="s">
        <v>1351</v>
      </c>
      <c r="B541" s="91" t="s">
        <v>1305</v>
      </c>
      <c r="C541" s="92" t="s">
        <v>1306</v>
      </c>
      <c r="D541" s="93" t="s">
        <v>1307</v>
      </c>
      <c r="E541" s="94" t="s">
        <v>1308</v>
      </c>
      <c r="F541" s="95">
        <v>6265.67</v>
      </c>
      <c r="G541" s="95">
        <v>3.57</v>
      </c>
      <c r="H541" s="17">
        <f t="shared" ref="H541:H547" si="42">ROUND(G541+(G541*$I$10),2)</f>
        <v>4.46</v>
      </c>
      <c r="I541" s="20">
        <f t="shared" ref="I541:I546" si="43">ROUND(F541*H541,2)</f>
        <v>27944.89</v>
      </c>
    </row>
    <row r="542" spans="1:12" ht="25.5">
      <c r="A542" s="90" t="s">
        <v>1352</v>
      </c>
      <c r="B542" s="91" t="s">
        <v>1305</v>
      </c>
      <c r="C542" s="92" t="s">
        <v>1309</v>
      </c>
      <c r="D542" s="93" t="s">
        <v>1310</v>
      </c>
      <c r="E542" s="94" t="s">
        <v>1311</v>
      </c>
      <c r="F542" s="95">
        <v>54627.68</v>
      </c>
      <c r="G542" s="95">
        <v>0.78</v>
      </c>
      <c r="H542" s="17">
        <f t="shared" si="42"/>
        <v>0.98</v>
      </c>
      <c r="I542" s="20">
        <f t="shared" si="43"/>
        <v>53535.13</v>
      </c>
    </row>
    <row r="543" spans="1:12" ht="38.25">
      <c r="A543" s="90" t="s">
        <v>1353</v>
      </c>
      <c r="B543" s="91" t="s">
        <v>1305</v>
      </c>
      <c r="C543" s="92" t="s">
        <v>1312</v>
      </c>
      <c r="D543" s="93" t="s">
        <v>1313</v>
      </c>
      <c r="E543" s="94" t="s">
        <v>1308</v>
      </c>
      <c r="F543" s="95">
        <v>779.24</v>
      </c>
      <c r="G543" s="95">
        <v>5.53</v>
      </c>
      <c r="H543" s="17">
        <f t="shared" si="42"/>
        <v>6.91</v>
      </c>
      <c r="I543" s="20">
        <f t="shared" si="43"/>
        <v>5384.55</v>
      </c>
    </row>
    <row r="544" spans="1:12" ht="25.5">
      <c r="A544" s="90" t="s">
        <v>1354</v>
      </c>
      <c r="B544" s="91" t="s">
        <v>1305</v>
      </c>
      <c r="C544" s="92" t="s">
        <v>1314</v>
      </c>
      <c r="D544" s="93" t="s">
        <v>1315</v>
      </c>
      <c r="E544" s="94" t="s">
        <v>1308</v>
      </c>
      <c r="F544" s="95">
        <v>832.04</v>
      </c>
      <c r="G544" s="95">
        <v>33.840000000000003</v>
      </c>
      <c r="H544" s="17">
        <f t="shared" si="42"/>
        <v>42.3</v>
      </c>
      <c r="I544" s="20">
        <f t="shared" si="43"/>
        <v>35195.29</v>
      </c>
    </row>
    <row r="545" spans="1:9" ht="38.25">
      <c r="A545" s="90" t="s">
        <v>1355</v>
      </c>
      <c r="B545" s="91" t="s">
        <v>1305</v>
      </c>
      <c r="C545" s="92" t="s">
        <v>1316</v>
      </c>
      <c r="D545" s="93" t="s">
        <v>1317</v>
      </c>
      <c r="E545" s="94" t="s">
        <v>1318</v>
      </c>
      <c r="F545" s="95">
        <v>1838.81</v>
      </c>
      <c r="G545" s="95">
        <v>3.67</v>
      </c>
      <c r="H545" s="17">
        <f t="shared" si="42"/>
        <v>4.59</v>
      </c>
      <c r="I545" s="20">
        <f t="shared" si="43"/>
        <v>8440.14</v>
      </c>
    </row>
    <row r="546" spans="1:9" ht="25.5">
      <c r="A546" s="90" t="s">
        <v>1356</v>
      </c>
      <c r="B546" s="91" t="s">
        <v>1305</v>
      </c>
      <c r="C546" s="92" t="s">
        <v>1319</v>
      </c>
      <c r="D546" s="93" t="s">
        <v>1320</v>
      </c>
      <c r="E546" s="94" t="s">
        <v>1311</v>
      </c>
      <c r="F546" s="95">
        <v>9194.06</v>
      </c>
      <c r="G546" s="95">
        <v>0.04</v>
      </c>
      <c r="H546" s="17">
        <f t="shared" si="42"/>
        <v>0.05</v>
      </c>
      <c r="I546" s="20">
        <f t="shared" si="43"/>
        <v>459.7</v>
      </c>
    </row>
    <row r="547" spans="1:9" ht="15" customHeight="1">
      <c r="A547" s="96"/>
      <c r="B547" s="97"/>
      <c r="C547" s="98"/>
      <c r="D547" s="124" t="s">
        <v>14</v>
      </c>
      <c r="E547" s="99"/>
      <c r="F547" s="100"/>
      <c r="G547" s="27"/>
      <c r="H547" s="28">
        <f t="shared" si="42"/>
        <v>0</v>
      </c>
      <c r="I547" s="29">
        <f>SUM(I541:I546)</f>
        <v>130959.69999999998</v>
      </c>
    </row>
    <row r="548" spans="1:9" ht="15" customHeight="1">
      <c r="A548" s="37"/>
      <c r="B548" s="38"/>
      <c r="C548" s="38"/>
      <c r="D548" s="38"/>
      <c r="E548" s="38"/>
      <c r="F548" s="38"/>
      <c r="G548" s="39"/>
      <c r="H548" s="39"/>
      <c r="I548" s="40"/>
    </row>
    <row r="549" spans="1:9" ht="20.100000000000001" customHeight="1">
      <c r="A549" s="30">
        <v>26</v>
      </c>
      <c r="B549" s="31"/>
      <c r="C549" s="32"/>
      <c r="D549" s="43" t="s">
        <v>1321</v>
      </c>
      <c r="E549" s="33"/>
      <c r="F549" s="34"/>
      <c r="G549" s="34"/>
      <c r="H549" s="34"/>
      <c r="I549" s="35"/>
    </row>
    <row r="550" spans="1:9" ht="25.5">
      <c r="A550" s="19" t="s">
        <v>1357</v>
      </c>
      <c r="B550" s="101" t="s">
        <v>1305</v>
      </c>
      <c r="C550" s="102" t="s">
        <v>1322</v>
      </c>
      <c r="D550" s="103" t="s">
        <v>1323</v>
      </c>
      <c r="E550" s="104" t="s">
        <v>1308</v>
      </c>
      <c r="F550" s="23">
        <v>125.28</v>
      </c>
      <c r="G550" s="23">
        <v>69.650000000000006</v>
      </c>
      <c r="H550" s="17">
        <f>ROUND(G550+(G550*$I$10),2)</f>
        <v>87.06</v>
      </c>
      <c r="I550" s="20">
        <f>ROUND(F550*H550,2)</f>
        <v>10906.88</v>
      </c>
    </row>
    <row r="551" spans="1:9" ht="25.5">
      <c r="A551" s="19" t="s">
        <v>1358</v>
      </c>
      <c r="B551" s="101" t="s">
        <v>1305</v>
      </c>
      <c r="C551" s="102" t="s">
        <v>1324</v>
      </c>
      <c r="D551" s="103" t="s">
        <v>1325</v>
      </c>
      <c r="E551" s="104" t="s">
        <v>1326</v>
      </c>
      <c r="F551" s="23">
        <v>208.8</v>
      </c>
      <c r="G551" s="25">
        <v>13.23</v>
      </c>
      <c r="H551" s="17">
        <f>ROUND(G551+(G551*$I$10),2)</f>
        <v>16.54</v>
      </c>
      <c r="I551" s="20">
        <f>ROUND(F551*H551,2)</f>
        <v>3453.55</v>
      </c>
    </row>
    <row r="552" spans="1:9" ht="51">
      <c r="A552" s="19" t="s">
        <v>1359</v>
      </c>
      <c r="B552" s="101" t="s">
        <v>1305</v>
      </c>
      <c r="C552" s="102" t="s">
        <v>1327</v>
      </c>
      <c r="D552" s="103" t="s">
        <v>1328</v>
      </c>
      <c r="E552" s="104" t="s">
        <v>1308</v>
      </c>
      <c r="F552" s="23">
        <v>232</v>
      </c>
      <c r="G552" s="23">
        <v>226.98</v>
      </c>
      <c r="H552" s="17">
        <f t="shared" ref="H552:H563" si="44">ROUND(G552+(G552*$I$10),2)</f>
        <v>283.73</v>
      </c>
      <c r="I552" s="20">
        <f t="shared" ref="I552:I557" si="45">ROUND(F552*H552,2)</f>
        <v>65825.36</v>
      </c>
    </row>
    <row r="553" spans="1:9" ht="51">
      <c r="A553" s="19" t="s">
        <v>1360</v>
      </c>
      <c r="B553" s="101" t="s">
        <v>1305</v>
      </c>
      <c r="C553" s="102" t="s">
        <v>1329</v>
      </c>
      <c r="D553" s="103" t="s">
        <v>1330</v>
      </c>
      <c r="E553" s="104" t="s">
        <v>1308</v>
      </c>
      <c r="F553" s="23">
        <v>28.92</v>
      </c>
      <c r="G553" s="25">
        <v>685.96</v>
      </c>
      <c r="H553" s="17">
        <f t="shared" si="44"/>
        <v>857.45</v>
      </c>
      <c r="I553" s="20">
        <f t="shared" si="45"/>
        <v>24797.45</v>
      </c>
    </row>
    <row r="554" spans="1:9" ht="51">
      <c r="A554" s="19" t="s">
        <v>1361</v>
      </c>
      <c r="B554" s="101" t="s">
        <v>1305</v>
      </c>
      <c r="C554" s="105" t="s">
        <v>1331</v>
      </c>
      <c r="D554" s="103" t="s">
        <v>1332</v>
      </c>
      <c r="E554" s="104" t="s">
        <v>1308</v>
      </c>
      <c r="F554" s="23">
        <v>125.28</v>
      </c>
      <c r="G554" s="106">
        <v>544.76</v>
      </c>
      <c r="H554" s="17">
        <f t="shared" si="44"/>
        <v>680.95</v>
      </c>
      <c r="I554" s="20">
        <f t="shared" si="45"/>
        <v>85309.42</v>
      </c>
    </row>
    <row r="555" spans="1:9" ht="63.75">
      <c r="A555" s="19" t="s">
        <v>1362</v>
      </c>
      <c r="B555" s="101" t="s">
        <v>1305</v>
      </c>
      <c r="C555" s="105" t="s">
        <v>1333</v>
      </c>
      <c r="D555" s="123" t="s">
        <v>1334</v>
      </c>
      <c r="E555" s="104" t="s">
        <v>1326</v>
      </c>
      <c r="F555" s="23">
        <v>1016.65</v>
      </c>
      <c r="G555" s="106">
        <v>194.56</v>
      </c>
      <c r="H555" s="17">
        <f t="shared" si="44"/>
        <v>243.2</v>
      </c>
      <c r="I555" s="20">
        <f t="shared" si="45"/>
        <v>247249.28</v>
      </c>
    </row>
    <row r="556" spans="1:9" ht="51">
      <c r="A556" s="19" t="s">
        <v>1363</v>
      </c>
      <c r="B556" s="101" t="s">
        <v>1305</v>
      </c>
      <c r="C556" s="105" t="s">
        <v>1335</v>
      </c>
      <c r="D556" s="103" t="s">
        <v>1336</v>
      </c>
      <c r="E556" s="104" t="s">
        <v>1308</v>
      </c>
      <c r="F556" s="23">
        <v>69.97</v>
      </c>
      <c r="G556" s="106">
        <v>700.4</v>
      </c>
      <c r="H556" s="17">
        <f t="shared" si="44"/>
        <v>875.5</v>
      </c>
      <c r="I556" s="20">
        <f t="shared" si="45"/>
        <v>61258.74</v>
      </c>
    </row>
    <row r="557" spans="1:9" ht="38.25">
      <c r="A557" s="19" t="s">
        <v>1364</v>
      </c>
      <c r="B557" s="101" t="s">
        <v>1305</v>
      </c>
      <c r="C557" s="105" t="s">
        <v>1337</v>
      </c>
      <c r="D557" s="103" t="s">
        <v>1338</v>
      </c>
      <c r="E557" s="104" t="s">
        <v>1326</v>
      </c>
      <c r="F557" s="23">
        <v>230.74</v>
      </c>
      <c r="G557" s="106">
        <v>63.23</v>
      </c>
      <c r="H557" s="17">
        <f t="shared" si="44"/>
        <v>79.040000000000006</v>
      </c>
      <c r="I557" s="20">
        <f t="shared" si="45"/>
        <v>18237.689999999999</v>
      </c>
    </row>
    <row r="558" spans="1:9" ht="38.25">
      <c r="A558" s="19" t="s">
        <v>1365</v>
      </c>
      <c r="B558" s="101" t="s">
        <v>1305</v>
      </c>
      <c r="C558" s="107" t="s">
        <v>1339</v>
      </c>
      <c r="D558" s="26" t="s">
        <v>1340</v>
      </c>
      <c r="E558" s="104" t="s">
        <v>1341</v>
      </c>
      <c r="F558" s="17">
        <v>4964.6400000000003</v>
      </c>
      <c r="G558" s="111">
        <v>11.74</v>
      </c>
      <c r="H558" s="17">
        <f t="shared" si="44"/>
        <v>14.68</v>
      </c>
      <c r="I558" s="20">
        <f>ROUND(F558*H558,2)</f>
        <v>72880.92</v>
      </c>
    </row>
    <row r="559" spans="1:9" ht="38.25">
      <c r="A559" s="19" t="s">
        <v>1366</v>
      </c>
      <c r="B559" s="101" t="s">
        <v>1305</v>
      </c>
      <c r="C559" s="137" t="s">
        <v>1342</v>
      </c>
      <c r="D559" s="103" t="s">
        <v>1343</v>
      </c>
      <c r="E559" s="104" t="s">
        <v>1344</v>
      </c>
      <c r="F559" s="17">
        <v>114.22</v>
      </c>
      <c r="G559" s="111">
        <v>23.97</v>
      </c>
      <c r="H559" s="17">
        <f t="shared" si="44"/>
        <v>29.96</v>
      </c>
      <c r="I559" s="20">
        <f>ROUND(F559*H559,2)</f>
        <v>3422.03</v>
      </c>
    </row>
    <row r="560" spans="1:9" ht="38.25">
      <c r="A560" s="19" t="s">
        <v>1367</v>
      </c>
      <c r="B560" s="101" t="s">
        <v>1305</v>
      </c>
      <c r="C560" s="107" t="s">
        <v>1345</v>
      </c>
      <c r="D560" s="103" t="s">
        <v>1346</v>
      </c>
      <c r="E560" s="18" t="s">
        <v>1308</v>
      </c>
      <c r="F560" s="17">
        <v>11.43</v>
      </c>
      <c r="G560" s="111">
        <v>187.47</v>
      </c>
      <c r="H560" s="17">
        <f t="shared" si="44"/>
        <v>234.34</v>
      </c>
      <c r="I560" s="20">
        <f>ROUND(F560*H560,2)</f>
        <v>2678.51</v>
      </c>
    </row>
    <row r="561" spans="1:12" ht="25.5">
      <c r="A561" s="19" t="s">
        <v>1368</v>
      </c>
      <c r="B561" s="101" t="s">
        <v>1305</v>
      </c>
      <c r="C561" s="110" t="s">
        <v>1347</v>
      </c>
      <c r="D561" s="123" t="s">
        <v>1348</v>
      </c>
      <c r="E561" s="109" t="s">
        <v>1326</v>
      </c>
      <c r="F561" s="108">
        <v>228.44</v>
      </c>
      <c r="G561" s="111">
        <v>11.58</v>
      </c>
      <c r="H561" s="17">
        <f t="shared" si="44"/>
        <v>14.48</v>
      </c>
      <c r="I561" s="20">
        <f>ROUND(F561*H561,2)</f>
        <v>3307.81</v>
      </c>
    </row>
    <row r="562" spans="1:12" ht="25.5">
      <c r="A562" s="19" t="s">
        <v>1369</v>
      </c>
      <c r="B562" s="101" t="s">
        <v>1305</v>
      </c>
      <c r="C562" s="110" t="s">
        <v>1349</v>
      </c>
      <c r="D562" s="112" t="s">
        <v>1350</v>
      </c>
      <c r="E562" s="94" t="s">
        <v>1308</v>
      </c>
      <c r="F562" s="108">
        <v>464</v>
      </c>
      <c r="G562" s="113">
        <v>49</v>
      </c>
      <c r="H562" s="17">
        <f t="shared" si="44"/>
        <v>61.25</v>
      </c>
      <c r="I562" s="20">
        <f>ROUND(F562*H562,2)</f>
        <v>28420</v>
      </c>
    </row>
    <row r="563" spans="1:12" ht="15" customHeight="1">
      <c r="A563" s="96"/>
      <c r="B563" s="97"/>
      <c r="C563" s="98"/>
      <c r="D563" s="125" t="s">
        <v>14</v>
      </c>
      <c r="E563" s="99"/>
      <c r="F563" s="100"/>
      <c r="G563" s="27"/>
      <c r="H563" s="28">
        <f t="shared" si="44"/>
        <v>0</v>
      </c>
      <c r="I563" s="29">
        <f>SUM(I550:I562)</f>
        <v>627747.64000000013</v>
      </c>
    </row>
    <row r="564" spans="1:12" ht="15" customHeight="1">
      <c r="A564" s="82"/>
      <c r="B564" s="83"/>
      <c r="C564" s="84"/>
      <c r="D564" s="85"/>
      <c r="E564" s="86"/>
      <c r="F564" s="87"/>
      <c r="G564" s="87"/>
      <c r="H564" s="88"/>
      <c r="I564" s="89"/>
    </row>
    <row r="565" spans="1:12" ht="18" customHeight="1">
      <c r="A565" s="150" t="s">
        <v>1370</v>
      </c>
      <c r="B565" s="151"/>
      <c r="C565" s="151"/>
      <c r="D565" s="151"/>
      <c r="E565" s="151"/>
      <c r="F565" s="151"/>
      <c r="G565" s="151"/>
      <c r="H565" s="152"/>
      <c r="I565" s="136">
        <f>I547+I563</f>
        <v>758707.34000000008</v>
      </c>
    </row>
    <row r="566" spans="1:12" ht="15" customHeight="1" thickBot="1">
      <c r="A566" s="126"/>
      <c r="B566" s="127"/>
      <c r="C566" s="128"/>
      <c r="D566" s="129"/>
      <c r="E566" s="130"/>
      <c r="F566" s="131"/>
      <c r="G566" s="132"/>
      <c r="H566" s="133"/>
      <c r="I566" s="134"/>
    </row>
    <row r="567" spans="1:12" ht="20.100000000000001" customHeight="1" thickBot="1">
      <c r="A567" s="153" t="s">
        <v>18</v>
      </c>
      <c r="B567" s="154"/>
      <c r="C567" s="154"/>
      <c r="D567" s="154"/>
      <c r="E567" s="154"/>
      <c r="F567" s="154"/>
      <c r="G567" s="154"/>
      <c r="H567" s="155"/>
      <c r="I567" s="36">
        <f>I565+I537</f>
        <v>4035024.6799999988</v>
      </c>
      <c r="L567" s="138"/>
    </row>
    <row r="568" spans="1:12">
      <c r="A568" s="10"/>
      <c r="B568" s="10"/>
      <c r="C568" s="10"/>
      <c r="D568" s="10"/>
      <c r="E568" s="10"/>
      <c r="F568" s="10"/>
      <c r="G568" s="10"/>
      <c r="H568" s="10"/>
      <c r="I568" s="11"/>
    </row>
    <row r="569" spans="1:12" ht="62.25" customHeight="1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12" ht="15" customHeight="1">
      <c r="A570" s="12"/>
      <c r="B570" s="12"/>
      <c r="C570" s="140"/>
      <c r="D570" s="140"/>
      <c r="E570" s="21"/>
      <c r="F570" s="141" t="s">
        <v>17</v>
      </c>
      <c r="G570" s="140"/>
      <c r="H570" s="13"/>
      <c r="I570" s="12"/>
    </row>
    <row r="571" spans="1:12" ht="15" customHeight="1">
      <c r="A571" s="14"/>
      <c r="B571" s="14"/>
      <c r="C571" s="159" t="s">
        <v>15</v>
      </c>
      <c r="D571" s="159"/>
      <c r="E571" s="21"/>
      <c r="F571" s="160" t="s">
        <v>16</v>
      </c>
      <c r="G571" s="160"/>
      <c r="H571" s="15"/>
      <c r="I571" s="14"/>
    </row>
    <row r="572" spans="1:12" ht="15" customHeight="1"/>
  </sheetData>
  <mergeCells count="23">
    <mergeCell ref="A9:E9"/>
    <mergeCell ref="C571:D571"/>
    <mergeCell ref="F571:G571"/>
    <mergeCell ref="A2:C2"/>
    <mergeCell ref="G9:G10"/>
    <mergeCell ref="F9:F10"/>
    <mergeCell ref="G7:I7"/>
    <mergeCell ref="A6:F6"/>
    <mergeCell ref="A13:I13"/>
    <mergeCell ref="A7:F7"/>
    <mergeCell ref="F8:I8"/>
    <mergeCell ref="G6:I6"/>
    <mergeCell ref="A3:I3"/>
    <mergeCell ref="A4:I4"/>
    <mergeCell ref="A11:I11"/>
    <mergeCell ref="A8:E8"/>
    <mergeCell ref="C570:D570"/>
    <mergeCell ref="F570:G570"/>
    <mergeCell ref="A10:E10"/>
    <mergeCell ref="A537:H537"/>
    <mergeCell ref="A539:I539"/>
    <mergeCell ref="A565:H565"/>
    <mergeCell ref="A567:H567"/>
  </mergeCells>
  <phoneticPr fontId="2" type="noConversion"/>
  <printOptions horizontalCentered="1"/>
  <pageMargins left="0.78740157480314965" right="0.19685039370078741" top="0.39370078740157483" bottom="0.39370078740157483" header="0" footer="0"/>
  <pageSetup paperSize="9" scale="55" orientation="portrait" r:id="rId1"/>
  <headerFooter alignWithMargins="0">
    <oddFooter>&amp;RFL &amp;P de &amp;N</oddFooter>
  </headerFooter>
  <rowBreaks count="16" manualBreakCount="16">
    <brk id="45" max="8" man="1"/>
    <brk id="78" max="8" man="1"/>
    <brk id="106" max="8" man="1"/>
    <brk id="135" max="8" man="1"/>
    <brk id="159" max="8" man="1"/>
    <brk id="191" max="8" man="1"/>
    <brk id="230" max="8" man="1"/>
    <brk id="258" max="8" man="1"/>
    <brk id="290" max="8" man="1"/>
    <brk id="318" max="8" man="1"/>
    <brk id="352" max="8" man="1"/>
    <brk id="389" max="8" man="1"/>
    <brk id="423" max="8" man="1"/>
    <brk id="451" max="8" man="1"/>
    <brk id="488" max="8" man="1"/>
    <brk id="5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Orcamentaria</vt:lpstr>
      <vt:lpstr>'Planilha Orcamentaria'!Area_de_impressao</vt:lpstr>
      <vt:lpstr>'Planilha Orcamentaria'!Titulos_de_impressao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2025-09-11T18:43:07Z</cp:lastPrinted>
  <dcterms:created xsi:type="dcterms:W3CDTF">2006-09-22T13:55:22Z</dcterms:created>
  <dcterms:modified xsi:type="dcterms:W3CDTF">2025-10-24T19:32:16Z</dcterms:modified>
</cp:coreProperties>
</file>