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375"/>
  </bookViews>
  <sheets>
    <sheet name="LICITAÇÃO (EXCLUSIVE COZINHA-E)" sheetId="7" r:id="rId1"/>
    <sheet name="COMP-01" sheetId="11" r:id="rId2"/>
    <sheet name="COMP-02" sheetId="13" r:id="rId3"/>
    <sheet name="COMP-03" sheetId="14" r:id="rId4"/>
  </sheets>
  <definedNames>
    <definedName name="_xlnm.Print_Area" localSheetId="3">'COMP-03'!$A$1:$I$35</definedName>
    <definedName name="_xlnm.Print_Area" localSheetId="0">'LICITAÇÃO (EXCLUSIVE COZINHA-E)'!$A$1:$H$79</definedName>
    <definedName name="_xlnm.Print_Titles" localSheetId="1">'COMP-01'!$1:$7</definedName>
    <definedName name="_xlnm.Print_Titles" localSheetId="2">'COMP-02'!$1:$7</definedName>
    <definedName name="_xlnm.Print_Titles" localSheetId="3">'COMP-03'!$1:$7</definedName>
    <definedName name="_xlnm.Print_Titles" localSheetId="0">'LICITAÇÃO (EXCLUSIVE COZINHA-E)'!$1:$7</definedName>
  </definedNames>
  <calcPr calcId="144525" fullCalcOnLoad="1"/>
</workbook>
</file>

<file path=xl/sharedStrings.xml><?xml version="1.0" encoding="utf-8"?>
<sst xmlns="http://schemas.openxmlformats.org/spreadsheetml/2006/main" count="507" uniqueCount="234">
  <si>
    <t>PLANILHA ORÇAMENTÁRIA DE CUSTOS</t>
  </si>
  <si>
    <t>OBRA: ESCOLA MUNICIPAL EUGÊNIA SCHARLE</t>
  </si>
  <si>
    <t xml:space="preserve">DATA: </t>
  </si>
  <si>
    <t>LOCAL: AVENIDA AEROPORTO, Nº 01, BAIRRO VILA TANQUE, JOÃO MONLEVADE - MG, CEP 35930-438</t>
  </si>
  <si>
    <t>REFERÊNCIA DE PREÇOS: TABELA SETOP CENTRAL ABRIL/2025 E SINAPI DEZEMBRO/2024, COM ISS=5% E BDI DE  24,68%.</t>
  </si>
  <si>
    <t>BDI</t>
  </si>
  <si>
    <t>ITEM</t>
  </si>
  <si>
    <t>CÓDIGO</t>
  </si>
  <si>
    <t>DESCRIÇÃO</t>
  </si>
  <si>
    <t>UNID.</t>
  </si>
  <si>
    <t>QUANT.</t>
  </si>
  <si>
    <t>PREÇO UNIT. S/ BDI</t>
  </si>
  <si>
    <t>PREÇO UNIT. C/ BDI</t>
  </si>
  <si>
    <t>PREÇO TOTAL</t>
  </si>
  <si>
    <t>SERVIÇOS - PARTE  ELÉTRICA</t>
  </si>
  <si>
    <t>1.1</t>
  </si>
  <si>
    <t>ED-17982</t>
  </si>
  <si>
    <t>CONJUNTO PARA CONDULETE DE 1" (25MM) COM UMA (1) TOMADA PADRÃO, TRÊS (3) POLOS, CORRENTE 10A, TENSÃO 250V, (2P+T/10A-250V) E PLACA DE UM (1) POSTO, INCLUSIVE FORNECIMENTO, INSTALAÇÃO, SUPORTE, MÓDULO E PLACA, EXCLUSIVE CONDULETE</t>
  </si>
  <si>
    <t>1.2</t>
  </si>
  <si>
    <t>ED-17980</t>
  </si>
  <si>
    <t>CONJUNTO PARA CONDULETE DE 1" (25MM) COM UM (1) INTERRUPTOR SIMPLES, CORRENTE 10A, TENSÃO 250V, (10A-250V) E PLACA DE UM (1) POSTO, INCLUSIVE FORNECIMENTO, INSTALAÇÃO, SUPORTE, MÓDULO E PLACA, EXCLUSIVE CONDULETE</t>
  </si>
  <si>
    <t>1.3</t>
  </si>
  <si>
    <t>ED-49098</t>
  </si>
  <si>
    <t>CONDULETE DE ALUMÍNIO, TIPO "X", DIÂMETRO DE SAÍDA 1" (25MM), EXCLUSIVE MÓDULO E PLACA, INCLUSIVE FIXAÇÃO</t>
  </si>
  <si>
    <t>1.4</t>
  </si>
  <si>
    <t>ED-13338</t>
  </si>
  <si>
    <t>LUMINÁRIA COMERCIAL CHANFRADA DE SOBREPOR COMPLETA, PARA DUAS (2) LÂMPADAS TUBULARES LED 2X18W-ØT8, TEMPERATURA DA COR 6500K, FORNECIMENTO E INSTALAÇÃO, INCLUSIVE BASE E LÂMPADAS</t>
  </si>
  <si>
    <t>1.5</t>
  </si>
  <si>
    <t>ED-15738</t>
  </si>
  <si>
    <t xml:space="preserve">CONJUNTO DE UM (1) INTERRUPTOR PULSADOR (CAMPAINHA), CORRENTE 10A, TENSÃO 250V, (10A-250V), COM PLACA 4"X2" DE UM (1) POSTO, INCLUSIVE FORNECIMENTO, INSTALAÇÃO, SUPORTE, MÓDULO E PLACA
</t>
  </si>
  <si>
    <t>1.6</t>
  </si>
  <si>
    <t xml:space="preserve">ED-17991 </t>
  </si>
  <si>
    <t>PLACA CEGA PARA CONDULETE, COM DIÂMETRO DE SAÍDA 1" (25MM), EXCLUSIVE CONDULETE</t>
  </si>
  <si>
    <t>1.7</t>
  </si>
  <si>
    <t>ED-16344</t>
  </si>
  <si>
    <t>CHUVEIRO ELÉTRICO BRANCO, TENSÃO 127V/220V, POTÊNCIA 4600W/5500W, INCLUSIVE BRAÇO/CANO</t>
  </si>
  <si>
    <t>1.8</t>
  </si>
  <si>
    <t>REMOÇÃO DE CABOS ELÉTRICOS, COM SEÇÃO MAIOR QUE 2,5 MM² E MENOR QUE 10 MM², DE FORMA MANUAL, SEM REAPROVEITAMENTO. AF_09/2023</t>
  </si>
  <si>
    <t>M</t>
  </si>
  <si>
    <t>1.9</t>
  </si>
  <si>
    <t>REMOÇÃO DE CABOS ELÉTRICOS, COM SEÇÃO DE 16 MM², FORMA MANUAL, SEM REAPROVEITAMENTO. AF_09/2023</t>
  </si>
  <si>
    <t>1.10</t>
  </si>
  <si>
    <t>REMOÇÃO DE INTERRUPTORES/TOMADAS ELÉTRICAS, DE FORMA MANUAL, SEM REAPROVEITAMENTO. AF_09/2023</t>
  </si>
  <si>
    <t>1.11</t>
  </si>
  <si>
    <t>REMOÇÃO DE LUMINÁRIAS, DE FORMA MANUAL, SEM REAPROVEITAMENTO. AF_09/2023</t>
  </si>
  <si>
    <t>1.12</t>
  </si>
  <si>
    <t>ED-48474</t>
  </si>
  <si>
    <t>REMOÇÃO MANUAL DE PADRÃO DE ENTRADA DE ENERGIA, COM REAPROVEITAMENTO, INCLUSIVE AFASTAMENTO E EMPILHAMENTO, EXCLUSIVE TRANSPORTE E RETIRADA DO MATERIAL REMOVIDO NÃO REAPROVEITÁVEL</t>
  </si>
  <si>
    <t>1.13</t>
  </si>
  <si>
    <t>ED-29233</t>
  </si>
  <si>
    <t>TRANSPORTE DE MATERIAL DE QUALQUER NATUREZA EM CAMINHÃO, DISTÂNCIA MAIOR QUE 10KM E MENOR OU IGUAL A 20KM, DENTRO DO PERÍMETRO URBANO, EXCLUSIVE CARGA, INCLUSIVE DESCARGA</t>
  </si>
  <si>
    <t>M³xKM</t>
  </si>
  <si>
    <t>1.14</t>
  </si>
  <si>
    <t>ED-15764</t>
  </si>
  <si>
    <t>CONJUNTO DE UMA (1) PLACA CEGA 4"X2", INCLUSIVE FORNECIMENTO, INSTALAÇÃO, SUPORTE E PLACA</t>
  </si>
  <si>
    <t>1.15</t>
  </si>
  <si>
    <t>ED-49007</t>
  </si>
  <si>
    <t>CABO DE COBRE FLEXÍVEL, CLASSE 5, ISOLAMENTO TIPO EPR/HEPR, NÃO HALOGENADO, ANTICHAMA, TERMOFIXO, UNIPOLAR, SEÇÃO 35 MM2, 90°C, 0,6/1KV</t>
  </si>
  <si>
    <t>1.16</t>
  </si>
  <si>
    <t>ED-49001</t>
  </si>
  <si>
    <t>CABO DE COBRE FLEXÍVEL, CLASSE 5, ISOLAMENTO TIPO EPR/HEPR, NÃO HALOGENADO, ANTICHAMA, TERMOFIXO, UNIPOLAR, SEÇÃO 16 MM2, 90°C, 0,6/1KV</t>
  </si>
  <si>
    <t>1.17</t>
  </si>
  <si>
    <t>ED-48971</t>
  </si>
  <si>
    <t>CABO DE COBRE FLEXÍVEL, CLASSE 5, ISOLAMENTO TIPO LSHF/ATOX, NÃO HALOGENADO, ANTICHAMA, TERMOPLÁSTICO, UNIPOLAR, SEÇÃO 16 MM2, 70°C, 450/750V</t>
  </si>
  <si>
    <t>1.18</t>
  </si>
  <si>
    <t>ED-48966</t>
  </si>
  <si>
    <t>CABO DE COBRE FLEXÍVEL, CLASSE 5, ISOLAMENTO TIPO LSHF/ATOX, NÃO HALOGENADO, ANTICHAMA, TERMOPLÁSTICO, UNIPOLAR, SEÇÃO 10 MM2, 70°C, 450/750V</t>
  </si>
  <si>
    <t>1.19</t>
  </si>
  <si>
    <t>ED-48956</t>
  </si>
  <si>
    <t>CABO DE COBRE FLEXÍVEL, CLASSE 5, ISOLAMENTO TIPO LSHF/ATOX, NÃO HALOGENADO, ANTICHAMA, TERMOPLÁSTICO, UNIPOLAR, SEÇÃO 4 MM2, 70°C, 450/750V</t>
  </si>
  <si>
    <t>1.20</t>
  </si>
  <si>
    <t>ED-48951</t>
  </si>
  <si>
    <t xml:space="preserve">CABO DE COBRE FLEXÍVEL, CLASSE 5, ISOLAMENTO TIPO LSHF/ATOX, NÃO HALOGENADO, ANTICHAMA, TERMOPLÁSTICO, UNIPOLAR, SEÇÃO 2,5 MM2, 70°C, 450/750V
</t>
  </si>
  <si>
    <t>1.21</t>
  </si>
  <si>
    <t>ED-49318</t>
  </si>
  <si>
    <t>ELETRODUTO DE AÇO GALVANIZADO LEVE, INCLUSIVE CONEXÕES, SUPORTES E FIXAÇÃO DN 25 (1")</t>
  </si>
  <si>
    <t>1.22</t>
  </si>
  <si>
    <t>ED-19519</t>
  </si>
  <si>
    <t>ELETROCALHA PERFURADA (100X50)MM EM CHAPA DE AÇO GALVANIZADO #18, COM TRATAMENTO PRÉ-ZINCADO, INCLUSIVE TAMPA DE ENCAIXE, FIXAÇÃO SUPERIOR, CONEXÕES E ACESSÓRIOS</t>
  </si>
  <si>
    <t>1.23</t>
  </si>
  <si>
    <t>ED-49451</t>
  </si>
  <si>
    <t>PERFILADO PERFURADO (38X38)MM EM CHAPA DE AÇO GALVANIZADO #18, COM TRATAMENTO PRÉ-ZINCADO, INCLUSIVE FIXAÇÃO SUPERIOR, CONEXÕES E ACESSÓRIOS, EXCLUSIVE TAMPA DE ENCAIXE</t>
  </si>
  <si>
    <t>1.24</t>
  </si>
  <si>
    <t>ED-49311</t>
  </si>
  <si>
    <t>ELETRODUTO DE PVC RÍGIDO ROSCÁVEL, DN 40 MM (1.1/2"), INCLUSIVE CONEXÕES, SUPORTES E FIXAÇÃO</t>
  </si>
  <si>
    <t>1.25</t>
  </si>
  <si>
    <t>ED-34460</t>
  </si>
  <si>
    <t>DISJUNTOR MONOPOLAR TIPO DIN, CORRENTE NOMINAL DE 10A, FORNECIMENTO E INSTALAÇÃO, INCLUSIVE TERMINAL ILHÓS</t>
  </si>
  <si>
    <t>1.26</t>
  </si>
  <si>
    <t>ED-34461</t>
  </si>
  <si>
    <t>DISJUNTOR MONOPOLAR TIPO DIN, CORRENTE NOMINAL DE 16A, FORNECIMENTO E INSTALAÇÃO, INCLUSIVE TERMINAL ILHÓS</t>
  </si>
  <si>
    <t>1.27</t>
  </si>
  <si>
    <t>ED-34462</t>
  </si>
  <si>
    <t>DISJUNTOR MONOPOLAR TIPO DIN, CORRENTE NOMINAL DE 20A, FORNECIMENTO E INSTALAÇÃO, INCLUSIVE TERMINAL ILHÓS</t>
  </si>
  <si>
    <t>1.28</t>
  </si>
  <si>
    <t>ED-34463</t>
  </si>
  <si>
    <t>DISJUNTOR MONOPOLAR TIPO DIN, CORRENTE NOMINAL DE 25A, FORNECIMENTO E INSTALAÇÃO, INCLUSIVE TERMINAL ILHÓS</t>
  </si>
  <si>
    <t>1.29</t>
  </si>
  <si>
    <t>ED-34477</t>
  </si>
  <si>
    <t>DISJUNTOR BIPOLAR TIPO DIN, CORRENTE NOMINAL DE 32A, FORNECIMENTO E INSTALAÇÃO, INCLUSIVE TERMINAL ILHÓS</t>
  </si>
  <si>
    <t>1.30</t>
  </si>
  <si>
    <t>ED-34491</t>
  </si>
  <si>
    <t>DISJUNTOR TRIPOLAR TIPO DIN, CORRENTE NOMINAL DE 40A, FORNECIMENTO E INSTALAÇÃO, INCLUSIVE TERMINAL ILHÓS</t>
  </si>
  <si>
    <t>1.31</t>
  </si>
  <si>
    <t>ED-34493</t>
  </si>
  <si>
    <t>DISJUNTOR TRIPOLAR TIPO DIN, CORRENTE NOMINAL DE 63A, FORNECIMENTO E INSTALAÇÃO, INCLUSIVE TERMINAL ILHÓS</t>
  </si>
  <si>
    <t>1.32</t>
  </si>
  <si>
    <t>ED-34496</t>
  </si>
  <si>
    <t>DISJUNTOR TRIPOLAR TIPO DIN, CORRENTE NOMINAL DE 100A, FORNECIMENTO E INSTALAÇÃO, INCLUSIVE TERMINAL ILHÓS</t>
  </si>
  <si>
    <t>1.33</t>
  </si>
  <si>
    <t>ED-14188</t>
  </si>
  <si>
    <t>QUADRO DE DISTRIBUIÇÃO DE SOBREPOR EM CHAPA, PARA 24 DISJUNTORES DIN, INCLUSIVE BARRAMENTOS NEUTRO/TERRA E BARRAMENTO TRIFÁSICO DE 100A</t>
  </si>
  <si>
    <t>1.34</t>
  </si>
  <si>
    <t>ED-14187</t>
  </si>
  <si>
    <t>QUADRO DE DISTRIBUIÇÃO DE SOBREPOR EM CHAPA, PARA 16 DISJUNTORES DIN, INCLUSIVE BARRAMENTOS NEUTRO/TERRA E BARRAMENTO TRIFÁSICO DE 100A</t>
  </si>
  <si>
    <t>1.35</t>
  </si>
  <si>
    <t>ED-16600</t>
  </si>
  <si>
    <t>DISPOSITIVO DE PROTEÇÃO CONTRA SURTOS (DPS) MONOPOLAR, CORRENTE DE INTERRUPÇÃO 20KA, INCLUSIVE TERMINAL ILHÓS</t>
  </si>
  <si>
    <t>1.36</t>
  </si>
  <si>
    <t>ED-5439</t>
  </si>
  <si>
    <t>DISJUNTOR DE PROTEÇÃO DIFERENCIAL RESIDUAL (DR), TETRAPOLAR TIPO DIN, CORRENTE NOMINAL DE 40A, SENSIBILIDADE DE 30MA, FORNECIMENTO E INSTALAÇÃO, INCLUSIVE TERMINAL ILHÓS</t>
  </si>
  <si>
    <t>1.37</t>
  </si>
  <si>
    <t>ED-15117</t>
  </si>
  <si>
    <t>DISJUNTOR DE PROTEÇÃO DIFERENCIAL RESIDUAL (DR), TETRAPOLAR TIPO DIN, CORRENTE NOMINAL DE 63A, SENSIBILIDADE DE 30MA, FORNECIMENTO E INSTALAÇÃO, INCLUSIVE TERMINAL ILHÓS</t>
  </si>
  <si>
    <t>1.38</t>
  </si>
  <si>
    <t>COMP-01</t>
  </si>
  <si>
    <t>ENTRADA DE ENERGIA AÉREA, TIPO C4, PADRÃO CEMIG, CARGA DEMANDADA DE 30,6KVA ATÉ 38,1KVA, TRIFÁSICO, COM SAÍDA SUBTERRÂNEA, INCLUSIVE POSTE, CAIXA PARA MEDIDOR, DISJUNTOR, BARRAMENTO, ATERRAMENTO E ACESSÓRIOS</t>
  </si>
  <si>
    <t>1.39</t>
  </si>
  <si>
    <t>COMP-02</t>
  </si>
  <si>
    <t xml:space="preserve">REFLETOR PROJETOR LED 100 W E REFLETOR PROJETOR LED 50 W – BIVOLT – BRANCO FRIO – IP66 </t>
  </si>
  <si>
    <t xml:space="preserve">TOTAL GERAL DA OBRA EXECUTADA NA ESCOLA MUNICIPAL EUGÊNIA SCHARLE </t>
  </si>
  <si>
    <t>OBRA: CEMEI LOUIS ENSCH</t>
  </si>
  <si>
    <t>LOCAL: RUA SÃO DOMINGOS DO PRATA, Nº 37, BAIRRO JOSÉ ELÓI, JOÃO MONLEVADE - MG, CEP-35.930-199</t>
  </si>
  <si>
    <t>2.1</t>
  </si>
  <si>
    <t>2.2</t>
  </si>
  <si>
    <t>ED-49415</t>
  </si>
  <si>
    <t>ELETRODUTO FLEXÍVEL CORRUGADO, PVC, ANTI-CHAMA, DN 32MM (1"), APLICADO EM ALVENARIA, INCLUSIVE RASGO</t>
  </si>
  <si>
    <t>2.3</t>
  </si>
  <si>
    <t>2.4</t>
  </si>
  <si>
    <t>ED-17991</t>
  </si>
  <si>
    <t>2.5</t>
  </si>
  <si>
    <t>2.6</t>
  </si>
  <si>
    <t>2.7</t>
  </si>
  <si>
    <t>2.8</t>
  </si>
  <si>
    <t>2.9</t>
  </si>
  <si>
    <t>ED-34478</t>
  </si>
  <si>
    <t>DISJUNTOR BIPOLAR TIPO DIN, CORRENTE NOMINAL DE 40A, FORNECIMENTO E INSTALAÇÃO, INCLUSIVE TERMINAL ILHÓS</t>
  </si>
  <si>
    <t>2.10</t>
  </si>
  <si>
    <t>2.11</t>
  </si>
  <si>
    <t>ED-14180</t>
  </si>
  <si>
    <t>QUADRO DE DISTRIBUIÇÃO DE SOBREPOR EM PVC, PARA 8 DISJUNTORES DIN, INCLUSIVE BARRAMENTOS NEUTRO/TERRA, EXCLUSIVE BARRAMENTO DE FASE</t>
  </si>
  <si>
    <t>2.12</t>
  </si>
  <si>
    <t>2.13</t>
  </si>
  <si>
    <t>2.14</t>
  </si>
  <si>
    <t>2.15</t>
  </si>
  <si>
    <t>2.16</t>
  </si>
  <si>
    <t>REMOÇÃO MANUAL DE PADRÃO DE ENTRADA DE ENERGIA, SEM REAPROVEITAMENTO, INCLUSIVE AFASTAMENTO E EMPILHAMENTO, EXCLUSIVE TRANSPORTE E RETIRADA DO MATERIAL REMOVIDO NÃO REAPROVEITÁVEL</t>
  </si>
  <si>
    <t>2.17</t>
  </si>
  <si>
    <t>2.18</t>
  </si>
  <si>
    <t>2.19</t>
  </si>
  <si>
    <t>COMP-03</t>
  </si>
  <si>
    <t>ENTRADA DE ENERGIA AÉREA, TIPO C2, PADRÃO CEMIG, CARGA DEMANDADA DE 15,3KVA ATÉ 24KVA, TRIFÁSICO, COM SAÍDA SUBTERRÂNEA, INCLUSIVE POSTE, CAIXA PARA MEDIDOR, DISJUNTOR, BARRAMENTO, ATERRAMENTO E ACESSÓRIOS</t>
  </si>
  <si>
    <t>TOTAL GERAL DA OBRA EXECUTADA NO CEMEI LOUIS ENCH</t>
  </si>
  <si>
    <t xml:space="preserve">TOTAL GERAL </t>
  </si>
  <si>
    <t>OBSERVAÇÕES:</t>
  </si>
  <si>
    <t>Todos os serviços acima estão incluídos mão de obra e materiais.</t>
  </si>
  <si>
    <t>THAIS MACHADO LEITE NUNES - ENGENHEIRA ELETRICISTA</t>
  </si>
  <si>
    <t>ASSESSORA ESPECIAL</t>
  </si>
  <si>
    <t>COMP-01: ENTRADA DE ENERGIA AÉREA, TIPO C4, PADRÃO CEMIG, CARGA DEMANDADA DE 30,6KVA ATÉ 38,1KVA, TRIFÁSICO, COM SAÍDA SUBTERRÂNEA, INCLUSIVE POSTE, CAIXA PARA MEDIDOR,
DISJUNTOR, BARRAMENTO, ATERRAMENTO E ACESSÓRIOS</t>
  </si>
  <si>
    <t>REFERÊNCIA DE PREÇOS: TABELA SETOP CENTRAL ABRIL/2025, COM ISS=5% E BDI DE  24,68%.</t>
  </si>
  <si>
    <t>PREÇO BASE: ED-20584 ENTRADA DE ENERGIA AÉREA, TIPO C4, PADRÃO CEMIG, CARGA DEMANDADA DE 30,6KVA ATÉ 38,1KVA, TRIFÁSICO, COM SAÍDA SUBTERRÂNEA, INCLUSIVE POSTE, CAIXA PARA MEDIDOR, DISJUNTOR, BARRAMENTO, ATERRAMENTO E ACESSÓRIOS</t>
  </si>
  <si>
    <t>PREÇO TOTAL S/ BDI</t>
  </si>
  <si>
    <t>PREÇO TOTAL C/ BDI</t>
  </si>
  <si>
    <t>MATED-12612</t>
  </si>
  <si>
    <t>CABO DE COBRE NU (SEÇÃO TRANSVERSAL: 10MM2|NÚMEROS DE FIOS: 7|DIÂMETRO
DOS FIOS: 1,36MM|CLASSE: 2A)</t>
  </si>
  <si>
    <t>MATED-12995</t>
  </si>
  <si>
    <t>CONECTOR FENDIDO DE PRESSÃO "SPLITBOLT" (ACABAMENTO: ESTANHADO BIMETÁLICO|SEÇÃO DO CABO: 2,5-25MM2)</t>
  </si>
  <si>
    <t>UN</t>
  </si>
  <si>
    <t>MATED-19213</t>
  </si>
  <si>
    <t>DISJUNTOR (TIPO: TRIPOLAR|CURVA:C|CORRENTE: 100A|I MÁX: 10KA)</t>
  </si>
  <si>
    <t>MATED-19556</t>
  </si>
  <si>
    <t>BARRA CHATA (MATERIAL: COBRE ELETROLÍTICO|APLICAÇÃO: BARRAMENTO)</t>
  </si>
  <si>
    <t>KG</t>
  </si>
  <si>
    <t>MATED-20647</t>
  </si>
  <si>
    <t>ARAME GALVANIZADO (BITOLA: 12BWG|DIÂMETRO DO FIO: 2,77MM|MASSA LINEAR: 0,0454KG/M)</t>
  </si>
  <si>
    <t>ED-20655</t>
  </si>
  <si>
    <t>POSTE PARA ENTRADA DE ENERGIA EM AÇO GALVANIZADO, TIPO PA-5, DIÂMETRO
NOMINAL DE 102MM, ESP. 4,5MM, INCLUSIVE TAMPÃO - FORNECIMENTO, EXCLUSIVE
MONTAGEM E INSTALAÇÃO</t>
  </si>
  <si>
    <t>ED-48231</t>
  </si>
  <si>
    <t>ALVENARIA DE VEDAÇÃO COM TIJOLO CERÂMICO FURADO, ESP. 9CM, PARA
REVESTIMENTO, INCLUSIVE ARGAMASSA PARA ASSENTAMENTO</t>
  </si>
  <si>
    <t>M²</t>
  </si>
  <si>
    <t>ED-48700</t>
  </si>
  <si>
    <t>ATERRAMENTO COM HASTE DE COBRE, TIPO COPPERWELD, DIÂMETRO DE 5/8",
COMPRIMENTO DE 240CM, EXCLUSIVE CABO E CAIXA PARA ATERRAMENTO, INCLUSIVE GRAMPO
PARA HASTE E INSTALAÇÃO</t>
  </si>
  <si>
    <t>ED-48704</t>
  </si>
  <si>
    <t>ABRAÇADEIRA AJUSTÁVEL PARA POSTE, EM AÇO GALVANIZADO, COMPRIMENTO 80CM,
INCLUSIVE INSTALAÇÃO</t>
  </si>
  <si>
    <t>ED-49065</t>
  </si>
  <si>
    <t>CABEÇOTE DE ALUMÍNIO PARA POSTE, DIÂMETRO 1.1/2", EXCLUSIVE ELETRODUTO,
INCLUSIVE INSTALAÇÃO</t>
  </si>
  <si>
    <t>ED-49212</t>
  </si>
  <si>
    <t>CAIXA PARA MEDIÇÃO, TIPO CM-2, DIMENSÕES CONFORME PADRÃO CEMIG, EXCLUSIVE DISJUNTOR, INCLUSIVE INSTALAÇÃO</t>
  </si>
  <si>
    <t>ED-49308</t>
  </si>
  <si>
    <t>ELETRODUTO DE PVC RÍGIDO ROSCÁVEL , DN 20 MM (3/4"), INCLUSIVE CONEXÕES,
SUPORTES E FIXAÇÃO</t>
  </si>
  <si>
    <t>ELETRODUTO DE PVC RÍGIDO ROSCÁVEL , DN 40 MM (1.1/2"), INCLUSIVE CONEXÕES,
SUPORTES E FIXAÇÃO</t>
  </si>
  <si>
    <t>ED-49440</t>
  </si>
  <si>
    <t>ARMAÇÃO SECUNDÁRIA DE UM ESTRIBO, EM AÇO GALVANIZADO, PARA FIXAÇÃO DE
ISOLADOR ROLDANA, EXCLUSIVE ISOLADOR, INCLUSIVE INSTALAÇÃO</t>
  </si>
  <si>
    <t>ED-49443</t>
  </si>
  <si>
    <t>ISOLADOR ROLDANA EM PORCELANA, TENSÃO NOMINAL 1KV, EXCLUSIVE ARMAÇÃO
SECUNDÁRIA, INCLUSIVE INSTALAÇÃO</t>
  </si>
  <si>
    <t>ED-50362</t>
  </si>
  <si>
    <t>AJUDANTE DE ELETRICISTA COM ENCARGOS COMPLEMENTARES</t>
  </si>
  <si>
    <t>H</t>
  </si>
  <si>
    <t>ED-50373</t>
  </si>
  <si>
    <t>ELETRICISTA COM ENCARGOS COMPLEMENTARES</t>
  </si>
  <si>
    <t>ED-50727</t>
  </si>
  <si>
    <t>CHAPISCO COM ARGAMASSA, TRAÇO 1:3 (CIMENTO E AREIA), ESP. 5MM, APLICADO EM
ALVENARIA/ESTRUTURA DE CONCRETO COM COLHER, INCLUSIVE ARGAMASSA COM PREPARO
MECANIZADO</t>
  </si>
  <si>
    <t>ED-50760</t>
  </si>
  <si>
    <t>REBOCO COM ARGAMASSA, TRAÇO 1:2:9 (CIMENTO, CAL E AREIA), COM ADITIVO
IMPERMEABILIZANTE, ESP. 20MM, APLICAÇÃO MANUAL, INCLUSIVE ARGAMASSA COM PREPARO
MECANIZADO, EXCLUSIVE CHAPISCO</t>
  </si>
  <si>
    <t>ED-51055</t>
  </si>
  <si>
    <t>CAIXA DE INSPEÇÃO EM PVC, DIÂMETRO DE 30CM, ALTURA DE 30CM, COM TAMPA EM
FERRO FUNDIDO, EXCLUSIVE HASTE DE ATERRAMENTO, INCLUSIVE INSTALAÇÃO</t>
  </si>
  <si>
    <t>TOTAL GERAL DA OBRA</t>
  </si>
  <si>
    <t xml:space="preserve">COMP-02: REFLETOR PROJETOR LED 100 W E REFLETOR PROJETOR LED 50 W – BIVOLT – BRANCO FRIO – IP66 </t>
  </si>
  <si>
    <t>PREÇO BASE: COTAÇÃO</t>
  </si>
  <si>
    <t>MATERIAIS E SERVIÇOS - PARTE  ELÉTRICA</t>
  </si>
  <si>
    <t>COTAÇÃO</t>
  </si>
  <si>
    <t xml:space="preserve">REFLETOR PROJETOR LED 100 W – BIVOLT – BRANCO FRIO – IP66 </t>
  </si>
  <si>
    <t xml:space="preserve">REFLETOR PROJETOR LED 50 W – BIVOLT – BRANCO FRIO – IP66 </t>
  </si>
  <si>
    <t>COMP-03: ENTRADA DE ENERGIA AÉREA, TIPO C2, PADRÃO CEMIG, CARGA DEMANDADA DE 15,3KVA ATÉ 24KVA, TRIFÁSICO, COM SAÍDA SUBTERRÂNEA, INCLUSIVE POSTE, CAIXA PARA MEDIDOR, DISJUNTOR, BARRAMENTO, ATERRAMENTO E ACESSÓRIOS</t>
  </si>
  <si>
    <t>PREÇO BASE: ED-20582 ENTRADA DE ENERGIA AÉREA, TIPO C2, PADRÃO CEMIG, CARGA DEMANDADA DE 15,3KVA ATÉ 24KVA, TRIFÁSICO, COM SAÍDA SUBTERRÂNEA, INCLUSIVE POSTE, CAIXA PARA MEDIDOR, DISJUNTOR, BARRAMENTO, ATERRAMENTO E ACESSÓRIOS</t>
  </si>
  <si>
    <t>MATED-17038</t>
  </si>
  <si>
    <t>DISJUNTOR (TIPO: TRIPOLAR|CURVA:C|CORRENTE: 63A|I MÁX: 10KA)</t>
  </si>
  <si>
    <t>ED-20648</t>
  </si>
  <si>
    <t>POSTE PARA ENTRADA DE ENERGIA EM AÇO GALVANIZADO, TIPO PA-2 OU PA-4, DIÂMETRO
NOMINAL DE 102MM, ESP. 2MM, INCLUSIVE TAMPÃO - FORNECIMENTO, EXCLUSIVE
MONTAGEM E INSTALAÇÃO</t>
  </si>
  <si>
    <t>ATERRAMENTO COM HASTE DE COBRE, TIPO COPPERWELD, DIÂMETRO DE 5/8", COMPRIMENTO DE 240CM, EXCLUSIVE CABO E CAIXA PARA ATERRAMENTO, INCLUSIVE GRAMPO PARA HASTE E INSTALAÇÃO</t>
  </si>
  <si>
    <t>ED-49064</t>
  </si>
  <si>
    <t>CABEÇOTE DE ALUMÍNIO PARA POSTE, DIÂMETRO 1.1/4", EXCLUSIVE ELETRODUTO, INCLUSIVE INSTALAÇÃO</t>
  </si>
  <si>
    <t>ED-49310</t>
  </si>
  <si>
    <t>ELETRODUTO DE PVC RÍGIDO ROSCÁVEL , DN 32 MM (1.1/4"), INCLUSIVE CONEXÕES, SUPORTES E FIXAÇÃO</t>
  </si>
</sst>
</file>

<file path=xl/styles.xml><?xml version="1.0" encoding="utf-8"?>
<styleSheet xmlns="http://schemas.openxmlformats.org/spreadsheetml/2006/main">
  <numFmts count="8">
    <numFmt numFmtId="176" formatCode="_(&quot;$&quot;* #,##0_);_(&quot;$&quot;* \(#,##0\);_(&quot;$&quot;* &quot;-&quot;_);_(@_)"/>
    <numFmt numFmtId="177" formatCode="_-[$R$-416]\ * #,##0.00_-;\-[$R$-416]\ * #,##0.00_-;_-[$R$-416]\ * &quot;-&quot;??_-;_-@_-"/>
    <numFmt numFmtId="178" formatCode="_(* #,##0_);_(* \(#,##0\);_(* &quot;-&quot;_);_(@_)"/>
    <numFmt numFmtId="179" formatCode="_-* #,##0.00_-;\-* #,##0.00_-;_-* &quot;-&quot;??_-;_-@_-"/>
    <numFmt numFmtId="180" formatCode="_(&quot;$&quot;* #,##0.00_);_(&quot;$&quot;* \(#,##0.00\);_(&quot;$&quot;* &quot;-&quot;??_);_(@_)"/>
    <numFmt numFmtId="181" formatCode="&quot;R$&quot;\ #,##0.00"/>
    <numFmt numFmtId="182" formatCode="_(* #,##0.00_);_(* \(#,##0.00\);_(* &quot;-&quot;??_);_(@_)"/>
    <numFmt numFmtId="183" formatCode="#,##0.0000"/>
  </numFmts>
  <fonts count="35">
    <font>
      <sz val="11"/>
      <color theme="1"/>
      <name val="Calibri"/>
      <family val="2"/>
      <charset val="0"/>
      <scheme val="minor"/>
    </font>
    <font>
      <sz val="10"/>
      <color indexed="8"/>
      <name val="Arial"/>
      <family val="2"/>
      <charset val="0"/>
    </font>
    <font>
      <b/>
      <sz val="12"/>
      <color indexed="8"/>
      <name val="Calibri"/>
      <family val="2"/>
      <charset val="0"/>
      <scheme val="minor"/>
    </font>
    <font>
      <sz val="12"/>
      <color indexed="8"/>
      <name val="Arial"/>
      <family val="2"/>
      <charset val="0"/>
    </font>
    <font>
      <sz val="12"/>
      <color indexed="8"/>
      <name val="Calibri"/>
      <family val="2"/>
      <charset val="0"/>
      <scheme val="minor"/>
    </font>
    <font>
      <sz val="12"/>
      <color theme="1"/>
      <name val="Calibri"/>
      <family val="2"/>
      <charset val="0"/>
      <scheme val="minor"/>
    </font>
    <font>
      <sz val="12"/>
      <name val="Calibri"/>
      <family val="2"/>
      <charset val="0"/>
      <scheme val="minor"/>
    </font>
    <font>
      <b/>
      <sz val="12"/>
      <name val="Calibri"/>
      <family val="2"/>
      <charset val="0"/>
      <scheme val="minor"/>
    </font>
    <font>
      <sz val="8"/>
      <color indexed="8"/>
      <name val="Arial"/>
      <family val="2"/>
      <charset val="0"/>
    </font>
    <font>
      <sz val="9"/>
      <color rgb="FF000000"/>
      <name val="Arial"/>
      <family val="2"/>
      <charset val="0"/>
    </font>
    <font>
      <b/>
      <sz val="12"/>
      <color indexed="8"/>
      <name val="Arial"/>
      <family val="2"/>
      <charset val="0"/>
    </font>
    <font>
      <b/>
      <sz val="10"/>
      <color indexed="8"/>
      <name val="Arial"/>
      <family val="2"/>
      <charset val="0"/>
    </font>
    <font>
      <b/>
      <sz val="9"/>
      <color indexed="8"/>
      <name val="Arial"/>
      <family val="2"/>
      <charset val="0"/>
    </font>
    <font>
      <sz val="9"/>
      <color indexed="8"/>
      <name val="Arial"/>
      <family val="2"/>
      <charset val="0"/>
    </font>
    <font>
      <sz val="12"/>
      <name val="Calibri"/>
      <family val="2"/>
      <charset val="0"/>
    </font>
    <font>
      <b/>
      <sz val="11"/>
      <color indexed="8"/>
      <name val="Calibri"/>
      <family val="2"/>
      <charset val="0"/>
      <scheme val="minor"/>
    </font>
    <font>
      <b/>
      <sz val="11"/>
      <name val="Calibri"/>
      <family val="2"/>
      <charset val="0"/>
      <scheme val="minor"/>
    </font>
    <font>
      <b/>
      <sz val="11"/>
      <color rgb="FFFA7D00"/>
      <name val="Calibri"/>
      <family val="2"/>
      <charset val="0"/>
      <scheme val="minor"/>
    </font>
    <font>
      <b/>
      <sz val="11"/>
      <color theme="0"/>
      <name val="Calibri"/>
      <family val="2"/>
      <charset val="0"/>
      <scheme val="minor"/>
    </font>
    <font>
      <sz val="11"/>
      <color rgb="FF9C0006"/>
      <name val="Calibri"/>
      <family val="2"/>
      <charset val="0"/>
      <scheme val="minor"/>
    </font>
    <font>
      <sz val="11"/>
      <color theme="0"/>
      <name val="Calibri"/>
      <family val="2"/>
      <charset val="0"/>
      <scheme val="minor"/>
    </font>
    <font>
      <sz val="11"/>
      <color rgb="FF3F3F76"/>
      <name val="Calibri"/>
      <family val="2"/>
      <charset val="0"/>
      <scheme val="minor"/>
    </font>
    <font>
      <sz val="11"/>
      <color rgb="FFFA7D00"/>
      <name val="Calibri"/>
      <family val="2"/>
      <charset val="0"/>
      <scheme val="minor"/>
    </font>
    <font>
      <u/>
      <sz val="11"/>
      <color theme="11"/>
      <name val="Calibri"/>
      <family val="2"/>
      <charset val="0"/>
      <scheme val="minor"/>
    </font>
    <font>
      <u/>
      <sz val="11"/>
      <color theme="10"/>
      <name val="Calibri"/>
      <family val="2"/>
      <charset val="0"/>
      <scheme val="minor"/>
    </font>
    <font>
      <b/>
      <sz val="15"/>
      <color theme="3"/>
      <name val="Calibri"/>
      <family val="2"/>
      <charset val="0"/>
      <scheme val="minor"/>
    </font>
    <font>
      <sz val="11"/>
      <color rgb="FFFF0000"/>
      <name val="Calibri"/>
      <family val="2"/>
      <charset val="0"/>
      <scheme val="minor"/>
    </font>
    <font>
      <sz val="18"/>
      <color theme="3"/>
      <name val="Cambria"/>
      <family val="2"/>
      <charset val="0"/>
      <scheme val="major"/>
    </font>
    <font>
      <i/>
      <sz val="11"/>
      <color rgb="FF7F7F7F"/>
      <name val="Calibri"/>
      <family val="2"/>
      <charset val="0"/>
      <scheme val="minor"/>
    </font>
    <font>
      <b/>
      <sz val="13"/>
      <color theme="3"/>
      <name val="Calibri"/>
      <family val="2"/>
      <charset val="0"/>
      <scheme val="minor"/>
    </font>
    <font>
      <b/>
      <sz val="11"/>
      <color theme="3"/>
      <name val="Calibri"/>
      <family val="2"/>
      <charset val="0"/>
      <scheme val="minor"/>
    </font>
    <font>
      <b/>
      <sz val="11"/>
      <color rgb="FF3F3F3F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sz val="11"/>
      <color rgb="FF9C5700"/>
      <name val="Calibri"/>
      <family val="2"/>
      <charset val="0"/>
      <scheme val="minor"/>
    </font>
    <font>
      <sz val="11"/>
      <color rgb="FF006100"/>
      <name val="Calibri"/>
      <family val="2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0" fillId="12" borderId="0" applyNumberFormat="0" applyBorder="0" applyAlignment="0" applyProtection="0"/>
    <xf numFmtId="9" fontId="0" fillId="0" borderId="0" applyFont="0" applyFill="0" applyBorder="0" applyAlignment="0" applyProtection="0"/>
    <xf numFmtId="0" fontId="22" fillId="0" borderId="14" applyNumberFormat="0" applyFill="0" applyAlignment="0" applyProtection="0"/>
    <xf numFmtId="0" fontId="18" fillId="4" borderId="13" applyNumberFormat="0" applyAlignment="0" applyProtection="0"/>
    <xf numFmtId="176" fontId="0" fillId="0" borderId="0" applyFont="0" applyFill="0" applyBorder="0" applyAlignment="0" applyProtection="0"/>
    <xf numFmtId="0" fontId="0" fillId="17" borderId="0" applyNumberFormat="0" applyBorder="0" applyAlignment="0" applyProtection="0"/>
    <xf numFmtId="180" fontId="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0" fillId="23" borderId="0" applyNumberFormat="0" applyBorder="0" applyAlignment="0" applyProtection="0"/>
    <xf numFmtId="0" fontId="0" fillId="24" borderId="16" applyNumberFormat="0" applyFont="0" applyAlignment="0" applyProtection="0"/>
    <xf numFmtId="0" fontId="0" fillId="11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0" fillId="21" borderId="0" applyNumberFormat="0" applyBorder="0" applyAlignment="0" applyProtection="0"/>
    <xf numFmtId="0" fontId="25" fillId="0" borderId="15" applyNumberFormat="0" applyFill="0" applyAlignment="0" applyProtection="0"/>
    <xf numFmtId="0" fontId="20" fillId="20" borderId="0" applyNumberFormat="0" applyBorder="0" applyAlignment="0" applyProtection="0"/>
    <xf numFmtId="0" fontId="29" fillId="0" borderId="17" applyNumberFormat="0" applyFill="0" applyAlignment="0" applyProtection="0"/>
    <xf numFmtId="0" fontId="20" fillId="16" borderId="0" applyNumberFormat="0" applyBorder="0" applyAlignment="0" applyProtection="0"/>
    <xf numFmtId="0" fontId="30" fillId="0" borderId="18" applyNumberFormat="0" applyFill="0" applyAlignment="0" applyProtection="0"/>
    <xf numFmtId="0" fontId="20" fillId="28" borderId="0" applyNumberFormat="0" applyBorder="0" applyAlignment="0" applyProtection="0"/>
    <xf numFmtId="0" fontId="30" fillId="0" borderId="0" applyNumberFormat="0" applyFill="0" applyBorder="0" applyAlignment="0" applyProtection="0"/>
    <xf numFmtId="0" fontId="21" fillId="13" borderId="12" applyNumberFormat="0" applyAlignment="0" applyProtection="0"/>
    <xf numFmtId="0" fontId="31" fillId="3" borderId="19" applyNumberFormat="0" applyAlignment="0" applyProtection="0"/>
    <xf numFmtId="0" fontId="17" fillId="3" borderId="12" applyNumberFormat="0" applyAlignment="0" applyProtection="0"/>
    <xf numFmtId="0" fontId="32" fillId="0" borderId="20" applyNumberFormat="0" applyFill="0" applyAlignment="0" applyProtection="0"/>
    <xf numFmtId="0" fontId="0" fillId="19" borderId="0" applyNumberFormat="0" applyBorder="0" applyAlignment="0" applyProtection="0"/>
    <xf numFmtId="0" fontId="34" fillId="31" borderId="0" applyNumberFormat="0" applyBorder="0" applyAlignment="0" applyProtection="0"/>
    <xf numFmtId="0" fontId="19" fillId="5" borderId="0" applyNumberFormat="0" applyBorder="0" applyAlignment="0" applyProtection="0"/>
    <xf numFmtId="0" fontId="33" fillId="30" borderId="0" applyNumberFormat="0" applyBorder="0" applyAlignment="0" applyProtection="0"/>
    <xf numFmtId="0" fontId="0" fillId="9" borderId="0" applyNumberFormat="0" applyBorder="0" applyAlignment="0" applyProtection="0"/>
    <xf numFmtId="0" fontId="20" fillId="29" borderId="0" applyNumberFormat="0" applyBorder="0" applyAlignment="0" applyProtection="0"/>
    <xf numFmtId="0" fontId="0" fillId="15" borderId="0" applyNumberFormat="0" applyBorder="0" applyAlignment="0" applyProtection="0"/>
    <xf numFmtId="0" fontId="0" fillId="22" borderId="0" applyNumberFormat="0" applyBorder="0" applyAlignment="0" applyProtection="0"/>
    <xf numFmtId="0" fontId="0" fillId="33" borderId="0" applyNumberFormat="0" applyBorder="0" applyAlignment="0" applyProtection="0"/>
    <xf numFmtId="0" fontId="20" fillId="10" borderId="0" applyNumberFormat="0" applyBorder="0" applyAlignment="0" applyProtection="0"/>
    <xf numFmtId="0" fontId="0" fillId="27" borderId="0" applyNumberFormat="0" applyBorder="0" applyAlignment="0" applyProtection="0"/>
    <xf numFmtId="0" fontId="0" fillId="8" borderId="0" applyNumberFormat="0" applyBorder="0" applyAlignment="0" applyProtection="0"/>
    <xf numFmtId="0" fontId="0" fillId="7" borderId="0" applyNumberFormat="0" applyBorder="0" applyAlignment="0" applyProtection="0"/>
    <xf numFmtId="0" fontId="0" fillId="26" borderId="0" applyNumberFormat="0" applyBorder="0" applyAlignment="0" applyProtection="0"/>
    <xf numFmtId="0" fontId="0" fillId="32" borderId="0" applyNumberFormat="0" applyBorder="0" applyAlignment="0" applyProtection="0"/>
    <xf numFmtId="0" fontId="0" fillId="6" borderId="0" applyNumberFormat="0" applyBorder="0" applyAlignment="0" applyProtection="0"/>
    <xf numFmtId="0" fontId="0" fillId="25" borderId="0" applyNumberFormat="0" applyBorder="0" applyAlignment="0" applyProtection="0"/>
    <xf numFmtId="0" fontId="0" fillId="18" borderId="0" applyNumberFormat="0" applyBorder="0" applyAlignment="0" applyProtection="0"/>
    <xf numFmtId="0" fontId="0" fillId="14" borderId="0" applyNumberFormat="0" applyBorder="0" applyAlignment="0" applyProtection="0"/>
  </cellStyleXfs>
  <cellXfs count="111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177" fontId="4" fillId="0" borderId="1" xfId="9" applyNumberFormat="1" applyFont="1" applyFill="1" applyBorder="1" applyAlignment="1">
      <alignment horizontal="center" vertical="center" wrapText="1"/>
    </xf>
    <xf numFmtId="177" fontId="6" fillId="0" borderId="1" xfId="9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 wrapText="1"/>
    </xf>
    <xf numFmtId="177" fontId="5" fillId="0" borderId="1" xfId="9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177" fontId="2" fillId="0" borderId="1" xfId="9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58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 wrapText="1" readingOrder="1"/>
      <protection locked="0"/>
    </xf>
    <xf numFmtId="10" fontId="2" fillId="0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horizontal="center" vertical="center" wrapText="1"/>
    </xf>
    <xf numFmtId="182" fontId="1" fillId="0" borderId="0" xfId="1" applyNumberFormat="1" applyFont="1" applyBorder="1" applyAlignment="1">
      <alignment vertical="center" wrapText="1"/>
    </xf>
    <xf numFmtId="182" fontId="1" fillId="0" borderId="0" xfId="0" applyNumberFormat="1" applyFont="1" applyAlignment="1">
      <alignment vertical="center" wrapText="1"/>
    </xf>
    <xf numFmtId="182" fontId="12" fillId="0" borderId="0" xfId="1" applyNumberFormat="1" applyFont="1" applyBorder="1" applyAlignment="1">
      <alignment vertical="center" wrapText="1"/>
    </xf>
    <xf numFmtId="0" fontId="2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82" fontId="11" fillId="0" borderId="0" xfId="1" applyNumberFormat="1" applyFont="1" applyBorder="1" applyAlignment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2" fontId="1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" fillId="0" borderId="0" xfId="0" applyFont="1" applyBorder="1" applyAlignment="1" applyProtection="1">
      <alignment vertical="center" wrapText="1"/>
      <protection locked="0"/>
    </xf>
    <xf numFmtId="183" fontId="1" fillId="0" borderId="0" xfId="0" applyNumberFormat="1" applyFont="1" applyAlignment="1">
      <alignment horizontal="center" vertical="center" wrapText="1"/>
    </xf>
    <xf numFmtId="18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83" fontId="4" fillId="0" borderId="1" xfId="0" applyNumberFormat="1" applyFont="1" applyFill="1" applyBorder="1" applyAlignment="1">
      <alignment horizontal="center" vertical="center" wrapText="1"/>
    </xf>
    <xf numFmtId="183" fontId="4" fillId="0" borderId="1" xfId="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183" fontId="5" fillId="0" borderId="1" xfId="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83" fontId="3" fillId="0" borderId="0" xfId="0" applyNumberFormat="1" applyFont="1" applyBorder="1" applyAlignment="1">
      <alignment horizontal="center" vertical="center" wrapText="1"/>
    </xf>
    <xf numFmtId="183" fontId="8" fillId="0" borderId="0" xfId="0" applyNumberFormat="1" applyFont="1" applyBorder="1" applyAlignment="1">
      <alignment horizontal="center" vertical="center" wrapText="1"/>
    </xf>
    <xf numFmtId="181" fontId="1" fillId="0" borderId="0" xfId="0" applyNumberFormat="1" applyFont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181" fontId="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181" fontId="4" fillId="0" borderId="1" xfId="0" applyNumberFormat="1" applyFont="1" applyFill="1" applyBorder="1" applyAlignment="1">
      <alignment horizontal="left" vertical="center" wrapText="1"/>
    </xf>
    <xf numFmtId="181" fontId="4" fillId="0" borderId="1" xfId="9" applyNumberFormat="1" applyFont="1" applyFill="1" applyBorder="1" applyAlignment="1">
      <alignment horizontal="left" vertical="center" wrapText="1"/>
    </xf>
    <xf numFmtId="181" fontId="5" fillId="0" borderId="1" xfId="9" applyNumberFormat="1" applyFont="1" applyFill="1" applyBorder="1" applyAlignment="1">
      <alignment horizontal="left" vertical="center"/>
    </xf>
    <xf numFmtId="181" fontId="5" fillId="0" borderId="1" xfId="9" applyNumberFormat="1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distributed" vertical="center"/>
    </xf>
    <xf numFmtId="0" fontId="14" fillId="0" borderId="11" xfId="0" applyFont="1" applyBorder="1" applyAlignment="1">
      <alignment horizontal="justify" vertical="center" wrapText="1"/>
    </xf>
    <xf numFmtId="0" fontId="14" fillId="0" borderId="11" xfId="0" applyFont="1" applyBorder="1" applyAlignment="1">
      <alignment horizontal="distributed" vertical="distributed" wrapText="1"/>
    </xf>
    <xf numFmtId="1" fontId="14" fillId="0" borderId="11" xfId="0" applyNumberFormat="1" applyFont="1" applyBorder="1" applyAlignment="1">
      <alignment horizontal="center" vertical="center" wrapText="1"/>
    </xf>
    <xf numFmtId="181" fontId="14" fillId="0" borderId="11" xfId="0" applyNumberFormat="1" applyFont="1" applyBorder="1" applyAlignment="1">
      <alignment horizontal="left" vertical="center" wrapText="1"/>
    </xf>
    <xf numFmtId="177" fontId="2" fillId="0" borderId="4" xfId="9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5" fillId="0" borderId="0" xfId="0" applyFont="1" applyBorder="1" applyAlignment="1">
      <alignment wrapText="1"/>
    </xf>
    <xf numFmtId="0" fontId="16" fillId="0" borderId="0" xfId="0" applyFont="1" applyAlignment="1">
      <alignment vertical="center" wrapText="1"/>
    </xf>
  </cellXfs>
  <cellStyles count="49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4015741</xdr:colOff>
      <xdr:row>0</xdr:row>
      <xdr:rowOff>113176</xdr:rowOff>
    </xdr:from>
    <xdr:to>
      <xdr:col>5</xdr:col>
      <xdr:colOff>28576</xdr:colOff>
      <xdr:row>0</xdr:row>
      <xdr:rowOff>617503</xdr:rowOff>
    </xdr:to>
    <xdr:sp>
      <xdr:nvSpPr>
        <xdr:cNvPr id="2" name="Text Box 6"/>
        <xdr:cNvSpPr txBox="1">
          <a:spLocks noChangeArrowheads="1"/>
        </xdr:cNvSpPr>
      </xdr:nvSpPr>
      <xdr:spPr>
        <a:xfrm>
          <a:off x="5454015" y="113030"/>
          <a:ext cx="2899410" cy="50419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+mn-lt"/>
              <a:cs typeface="Arial" panose="020B0604020202020204"/>
            </a:rPr>
            <a:t>PREFEITURA MUNICIPAL DE JOÃO MONLEVADE - MG</a:t>
          </a:r>
          <a:endParaRPr lang="pt-BR" sz="1000" b="0" i="0" strike="noStrike">
            <a:solidFill>
              <a:srgbClr val="000000"/>
            </a:solidFill>
            <a:latin typeface="+mn-lt"/>
            <a:cs typeface="Arial" panose="020B0604020202020204"/>
          </a:endParaRPr>
        </a:p>
        <a:p>
          <a:pPr algn="l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+mn-lt"/>
              <a:cs typeface="Arial" panose="020B0604020202020204"/>
            </a:rPr>
            <a:t>SECRETARIA</a:t>
          </a:r>
          <a:r>
            <a:rPr lang="pt-BR" sz="1000" b="0" i="0" strike="noStrike" baseline="0">
              <a:solidFill>
                <a:srgbClr val="000000"/>
              </a:solidFill>
              <a:latin typeface="+mn-lt"/>
              <a:cs typeface="Arial" panose="020B0604020202020204"/>
            </a:rPr>
            <a:t> MUNICIPAL DE OBRAS</a:t>
          </a:r>
          <a:endParaRPr lang="pt-BR" sz="1000" b="0" i="0" strike="noStrike" baseline="0">
            <a:solidFill>
              <a:srgbClr val="000000"/>
            </a:solidFill>
            <a:latin typeface="+mn-lt"/>
            <a:cs typeface="Arial" panose="020B0604020202020204"/>
          </a:endParaRPr>
        </a:p>
        <a:p>
          <a:pPr algn="l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+mn-lt"/>
              <a:cs typeface="Arial" panose="020B0604020202020204"/>
            </a:rPr>
            <a:t>SETOR</a:t>
          </a:r>
          <a:r>
            <a:rPr lang="pt-BR" sz="1000" b="0" i="0" strike="noStrike" baseline="0">
              <a:solidFill>
                <a:srgbClr val="000000"/>
              </a:solidFill>
              <a:latin typeface="+mn-lt"/>
              <a:cs typeface="Arial" panose="020B0604020202020204"/>
            </a:rPr>
            <a:t> DE ENGENHARIA ELÉTRICA</a:t>
          </a:r>
          <a:endParaRPr lang="pt-BR" sz="1000" b="0" i="0" strike="noStrike">
            <a:solidFill>
              <a:srgbClr val="000000"/>
            </a:solidFill>
            <a:latin typeface="+mn-lt"/>
            <a:cs typeface="Arial" panose="020B0604020202020204"/>
          </a:endParaRPr>
        </a:p>
      </xdr:txBody>
    </xdr:sp>
    <xdr:clientData/>
  </xdr:twoCellAnchor>
  <xdr:twoCellAnchor>
    <xdr:from>
      <xdr:col>2</xdr:col>
      <xdr:colOff>1953260</xdr:colOff>
      <xdr:row>0</xdr:row>
      <xdr:rowOff>46990</xdr:rowOff>
    </xdr:from>
    <xdr:to>
      <xdr:col>2</xdr:col>
      <xdr:colOff>3895725</xdr:colOff>
      <xdr:row>0</xdr:row>
      <xdr:rowOff>676910</xdr:rowOff>
    </xdr:to>
    <xdr:pic>
      <xdr:nvPicPr>
        <xdr:cNvPr id="5643" name="Imagem 2" descr="Logomarcas horizontal PMJM 2025 a 20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91535" y="46990"/>
          <a:ext cx="1942465" cy="6299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4015741</xdr:colOff>
      <xdr:row>0</xdr:row>
      <xdr:rowOff>113176</xdr:rowOff>
    </xdr:from>
    <xdr:to>
      <xdr:col>5</xdr:col>
      <xdr:colOff>28576</xdr:colOff>
      <xdr:row>0</xdr:row>
      <xdr:rowOff>617503</xdr:rowOff>
    </xdr:to>
    <xdr:sp>
      <xdr:nvSpPr>
        <xdr:cNvPr id="2" name="Text Box 6"/>
        <xdr:cNvSpPr txBox="1">
          <a:spLocks noChangeArrowheads="1"/>
        </xdr:cNvSpPr>
      </xdr:nvSpPr>
      <xdr:spPr>
        <a:xfrm>
          <a:off x="5473065" y="113030"/>
          <a:ext cx="2661285" cy="50419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+mn-lt"/>
              <a:cs typeface="Arial" panose="020B0604020202020204"/>
            </a:rPr>
            <a:t>PREFEITURA MUNICIPAL DE JOÃO MONLEVADE - MG</a:t>
          </a:r>
          <a:endParaRPr lang="pt-BR" sz="1000" b="0" i="0" strike="noStrike">
            <a:solidFill>
              <a:srgbClr val="000000"/>
            </a:solidFill>
            <a:latin typeface="+mn-lt"/>
            <a:cs typeface="Arial" panose="020B0604020202020204"/>
          </a:endParaRPr>
        </a:p>
        <a:p>
          <a:pPr algn="l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+mn-lt"/>
              <a:cs typeface="Arial" panose="020B0604020202020204"/>
            </a:rPr>
            <a:t>SECRETARIA</a:t>
          </a:r>
          <a:r>
            <a:rPr lang="pt-BR" sz="1000" b="0" i="0" strike="noStrike" baseline="0">
              <a:solidFill>
                <a:srgbClr val="000000"/>
              </a:solidFill>
              <a:latin typeface="+mn-lt"/>
              <a:cs typeface="Arial" panose="020B0604020202020204"/>
            </a:rPr>
            <a:t> MUNICIPAL DE OBRAS</a:t>
          </a:r>
          <a:endParaRPr lang="pt-BR" sz="1000" b="0" i="0" strike="noStrike" baseline="0">
            <a:solidFill>
              <a:srgbClr val="000000"/>
            </a:solidFill>
            <a:latin typeface="+mn-lt"/>
            <a:cs typeface="Arial" panose="020B0604020202020204"/>
          </a:endParaRPr>
        </a:p>
        <a:p>
          <a:pPr algn="l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+mn-lt"/>
              <a:cs typeface="Arial" panose="020B0604020202020204"/>
            </a:rPr>
            <a:t>SETOR</a:t>
          </a:r>
          <a:r>
            <a:rPr lang="pt-BR" sz="1000" b="0" i="0" strike="noStrike" baseline="0">
              <a:solidFill>
                <a:srgbClr val="000000"/>
              </a:solidFill>
              <a:latin typeface="+mn-lt"/>
              <a:cs typeface="Arial" panose="020B0604020202020204"/>
            </a:rPr>
            <a:t> DE ENGENHARIA ELÉTRICA</a:t>
          </a:r>
          <a:endParaRPr lang="pt-BR" sz="1000" b="0" i="0" strike="noStrike">
            <a:solidFill>
              <a:srgbClr val="000000"/>
            </a:solidFill>
            <a:latin typeface="+mn-lt"/>
            <a:cs typeface="Arial" panose="020B0604020202020204"/>
          </a:endParaRPr>
        </a:p>
      </xdr:txBody>
    </xdr:sp>
    <xdr:clientData/>
  </xdr:twoCellAnchor>
  <xdr:twoCellAnchor>
    <xdr:from>
      <xdr:col>2</xdr:col>
      <xdr:colOff>1952625</xdr:colOff>
      <xdr:row>0</xdr:row>
      <xdr:rowOff>46990</xdr:rowOff>
    </xdr:from>
    <xdr:to>
      <xdr:col>2</xdr:col>
      <xdr:colOff>3894455</xdr:colOff>
      <xdr:row>0</xdr:row>
      <xdr:rowOff>676910</xdr:rowOff>
    </xdr:to>
    <xdr:pic>
      <xdr:nvPicPr>
        <xdr:cNvPr id="9474" name="Imagem 2" descr="Logomarcas horizontal PMJM 2025 a 20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09950" y="46990"/>
          <a:ext cx="1941830" cy="6299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4015741</xdr:colOff>
      <xdr:row>0</xdr:row>
      <xdr:rowOff>113176</xdr:rowOff>
    </xdr:from>
    <xdr:to>
      <xdr:col>5</xdr:col>
      <xdr:colOff>28576</xdr:colOff>
      <xdr:row>0</xdr:row>
      <xdr:rowOff>617503</xdr:rowOff>
    </xdr:to>
    <xdr:sp>
      <xdr:nvSpPr>
        <xdr:cNvPr id="2" name="Text Box 6"/>
        <xdr:cNvSpPr txBox="1">
          <a:spLocks noChangeArrowheads="1"/>
        </xdr:cNvSpPr>
      </xdr:nvSpPr>
      <xdr:spPr>
        <a:xfrm>
          <a:off x="5444490" y="113030"/>
          <a:ext cx="2899410" cy="50419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+mn-lt"/>
              <a:cs typeface="Arial" panose="020B0604020202020204"/>
            </a:rPr>
            <a:t>PREFEITURA MUNICIPAL DE JOÃO MONLEVADE - MG</a:t>
          </a:r>
          <a:endParaRPr lang="pt-BR" sz="1000" b="0" i="0" strike="noStrike">
            <a:solidFill>
              <a:srgbClr val="000000"/>
            </a:solidFill>
            <a:latin typeface="+mn-lt"/>
            <a:cs typeface="Arial" panose="020B0604020202020204"/>
          </a:endParaRPr>
        </a:p>
        <a:p>
          <a:pPr algn="l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+mn-lt"/>
              <a:cs typeface="Arial" panose="020B0604020202020204"/>
            </a:rPr>
            <a:t>SECRETARIA</a:t>
          </a:r>
          <a:r>
            <a:rPr lang="pt-BR" sz="1000" b="0" i="0" strike="noStrike" baseline="0">
              <a:solidFill>
                <a:srgbClr val="000000"/>
              </a:solidFill>
              <a:latin typeface="+mn-lt"/>
              <a:cs typeface="Arial" panose="020B0604020202020204"/>
            </a:rPr>
            <a:t> MUNICIPAL DE OBRAS</a:t>
          </a:r>
          <a:endParaRPr lang="pt-BR" sz="1000" b="0" i="0" strike="noStrike" baseline="0">
            <a:solidFill>
              <a:srgbClr val="000000"/>
            </a:solidFill>
            <a:latin typeface="+mn-lt"/>
            <a:cs typeface="Arial" panose="020B0604020202020204"/>
          </a:endParaRPr>
        </a:p>
        <a:p>
          <a:pPr algn="l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+mn-lt"/>
              <a:cs typeface="Arial" panose="020B0604020202020204"/>
            </a:rPr>
            <a:t>SETOR</a:t>
          </a:r>
          <a:r>
            <a:rPr lang="pt-BR" sz="1000" b="0" i="0" strike="noStrike" baseline="0">
              <a:solidFill>
                <a:srgbClr val="000000"/>
              </a:solidFill>
              <a:latin typeface="+mn-lt"/>
              <a:cs typeface="Arial" panose="020B0604020202020204"/>
            </a:rPr>
            <a:t> DE ENGENHARIA ELÉTRICA</a:t>
          </a:r>
          <a:endParaRPr lang="pt-BR" sz="1000" b="0" i="0" strike="noStrike">
            <a:solidFill>
              <a:srgbClr val="000000"/>
            </a:solidFill>
            <a:latin typeface="+mn-lt"/>
            <a:cs typeface="Arial" panose="020B0604020202020204"/>
          </a:endParaRPr>
        </a:p>
      </xdr:txBody>
    </xdr:sp>
    <xdr:clientData/>
  </xdr:twoCellAnchor>
  <xdr:twoCellAnchor>
    <xdr:from>
      <xdr:col>2</xdr:col>
      <xdr:colOff>1953260</xdr:colOff>
      <xdr:row>0</xdr:row>
      <xdr:rowOff>46990</xdr:rowOff>
    </xdr:from>
    <xdr:to>
      <xdr:col>2</xdr:col>
      <xdr:colOff>3895725</xdr:colOff>
      <xdr:row>0</xdr:row>
      <xdr:rowOff>676910</xdr:rowOff>
    </xdr:to>
    <xdr:pic>
      <xdr:nvPicPr>
        <xdr:cNvPr id="11514" name="Imagem 2" descr="Logomarcas horizontal PMJM 2025 a 20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2010" y="46990"/>
          <a:ext cx="1942465" cy="6299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4015741</xdr:colOff>
      <xdr:row>0</xdr:row>
      <xdr:rowOff>113176</xdr:rowOff>
    </xdr:from>
    <xdr:to>
      <xdr:col>5</xdr:col>
      <xdr:colOff>28576</xdr:colOff>
      <xdr:row>0</xdr:row>
      <xdr:rowOff>617503</xdr:rowOff>
    </xdr:to>
    <xdr:sp>
      <xdr:nvSpPr>
        <xdr:cNvPr id="2" name="Text Box 6"/>
        <xdr:cNvSpPr txBox="1">
          <a:spLocks noChangeArrowheads="1"/>
        </xdr:cNvSpPr>
      </xdr:nvSpPr>
      <xdr:spPr>
        <a:xfrm>
          <a:off x="5444490" y="113030"/>
          <a:ext cx="2927985" cy="50419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+mn-lt"/>
              <a:cs typeface="Arial" panose="020B0604020202020204"/>
            </a:rPr>
            <a:t>PREFEITURA MUNICIPAL DE JOÃO MONLEVADE - MG</a:t>
          </a:r>
          <a:endParaRPr lang="pt-BR" sz="1000" b="0" i="0" strike="noStrike">
            <a:solidFill>
              <a:srgbClr val="000000"/>
            </a:solidFill>
            <a:latin typeface="+mn-lt"/>
            <a:cs typeface="Arial" panose="020B0604020202020204"/>
          </a:endParaRPr>
        </a:p>
        <a:p>
          <a:pPr algn="l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+mn-lt"/>
              <a:cs typeface="Arial" panose="020B0604020202020204"/>
            </a:rPr>
            <a:t>SECRETARIA</a:t>
          </a:r>
          <a:r>
            <a:rPr lang="pt-BR" sz="1000" b="0" i="0" strike="noStrike" baseline="0">
              <a:solidFill>
                <a:srgbClr val="000000"/>
              </a:solidFill>
              <a:latin typeface="+mn-lt"/>
              <a:cs typeface="Arial" panose="020B0604020202020204"/>
            </a:rPr>
            <a:t> MUNICIPAL DE OBRAS</a:t>
          </a:r>
          <a:endParaRPr lang="pt-BR" sz="1000" b="0" i="0" strike="noStrike" baseline="0">
            <a:solidFill>
              <a:srgbClr val="000000"/>
            </a:solidFill>
            <a:latin typeface="+mn-lt"/>
            <a:cs typeface="Arial" panose="020B0604020202020204"/>
          </a:endParaRPr>
        </a:p>
        <a:p>
          <a:pPr algn="l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+mn-lt"/>
              <a:cs typeface="Arial" panose="020B0604020202020204"/>
            </a:rPr>
            <a:t>SETOR</a:t>
          </a:r>
          <a:r>
            <a:rPr lang="pt-BR" sz="1000" b="0" i="0" strike="noStrike" baseline="0">
              <a:solidFill>
                <a:srgbClr val="000000"/>
              </a:solidFill>
              <a:latin typeface="+mn-lt"/>
              <a:cs typeface="Arial" panose="020B0604020202020204"/>
            </a:rPr>
            <a:t> DE ENGENHARIA ELÉTRICA</a:t>
          </a:r>
          <a:endParaRPr lang="pt-BR" sz="1000" b="0" i="0" strike="noStrike">
            <a:solidFill>
              <a:srgbClr val="000000"/>
            </a:solidFill>
            <a:latin typeface="+mn-lt"/>
            <a:cs typeface="Arial" panose="020B0604020202020204"/>
          </a:endParaRPr>
        </a:p>
      </xdr:txBody>
    </xdr:sp>
    <xdr:clientData/>
  </xdr:twoCellAnchor>
  <xdr:twoCellAnchor>
    <xdr:from>
      <xdr:col>2</xdr:col>
      <xdr:colOff>1953260</xdr:colOff>
      <xdr:row>0</xdr:row>
      <xdr:rowOff>46990</xdr:rowOff>
    </xdr:from>
    <xdr:to>
      <xdr:col>2</xdr:col>
      <xdr:colOff>3895725</xdr:colOff>
      <xdr:row>0</xdr:row>
      <xdr:rowOff>676910</xdr:rowOff>
    </xdr:to>
    <xdr:pic>
      <xdr:nvPicPr>
        <xdr:cNvPr id="13430" name="Imagem 2" descr="Logomarcas horizontal PMJM 2025 a 20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382010" y="46990"/>
          <a:ext cx="1942465" cy="6299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K79"/>
  <sheetViews>
    <sheetView tabSelected="1" zoomScale="90" zoomScaleNormal="90" zoomScaleSheetLayoutView="60" workbookViewId="0">
      <selection activeCell="C9" sqref="C9"/>
    </sheetView>
  </sheetViews>
  <sheetFormatPr defaultColWidth="9.14285714285714" defaultRowHeight="12.75"/>
  <cols>
    <col min="1" max="1" width="6.57142857142857" style="2" customWidth="1"/>
    <col min="2" max="2" width="15" style="2" customWidth="1"/>
    <col min="3" max="3" width="85.7142857142857" style="2" customWidth="1"/>
    <col min="4" max="4" width="7.28571428571429" style="2" customWidth="1"/>
    <col min="5" max="5" width="10.2857142857143" style="2"/>
    <col min="6" max="6" width="12.7142857142857" style="77" customWidth="1"/>
    <col min="7" max="7" width="14.2857142857143" style="2" customWidth="1"/>
    <col min="8" max="8" width="15.8571428571429" style="2" customWidth="1"/>
    <col min="9" max="9" width="13.4285714285714" style="2"/>
    <col min="10" max="10" width="8.14285714285714" style="2" customWidth="1"/>
    <col min="11" max="11" width="11.7142857142857" style="2" customWidth="1"/>
    <col min="12" max="12" width="9.42857142857143" style="2"/>
    <col min="13" max="13" width="10.4285714285714" style="2" customWidth="1"/>
    <col min="14" max="14" width="9.28571428571429" style="2"/>
    <col min="15" max="15" width="11" style="2" customWidth="1"/>
    <col min="16" max="16" width="9.28571428571429" style="2"/>
    <col min="17" max="17" width="11.5714285714286" style="2"/>
    <col min="18" max="18" width="9.28571428571429" style="2"/>
    <col min="19" max="19" width="11.4285714285714" style="2"/>
    <col min="20" max="20" width="9.42857142857143" style="2"/>
    <col min="21" max="21" width="11.5714285714286" style="2"/>
    <col min="22" max="22" width="9.14285714285714" style="2"/>
    <col min="23" max="23" width="10.5714285714286" style="2"/>
    <col min="24" max="24" width="9.14285714285714" style="2"/>
    <col min="25" max="25" width="10.8571428571429" style="2" customWidth="1"/>
    <col min="26" max="26" width="9.14285714285714" style="2"/>
    <col min="27" max="27" width="11.5714285714286" style="2" customWidth="1"/>
    <col min="28" max="28" width="9.14285714285714" style="2"/>
    <col min="29" max="29" width="11.5714285714286" style="2"/>
    <col min="30" max="30" width="14.8571428571429" style="2" customWidth="1"/>
    <col min="31" max="31" width="9.14285714285714" style="2"/>
    <col min="32" max="32" width="11.5714285714286" style="2" customWidth="1"/>
    <col min="33" max="33" width="9.14285714285714" style="2"/>
    <col min="34" max="34" width="11" style="2" customWidth="1"/>
    <col min="35" max="35" width="9.14285714285714" style="2"/>
    <col min="36" max="36" width="11.8571428571429" style="2" customWidth="1"/>
    <col min="37" max="37" width="9.14285714285714" style="2"/>
    <col min="38" max="38" width="10.5714285714286" style="2" customWidth="1"/>
    <col min="39" max="39" width="9.28571428571429" style="2"/>
    <col min="40" max="40" width="11.2857142857143" style="2"/>
    <col min="41" max="41" width="9.14285714285714" style="2"/>
    <col min="42" max="42" width="11.4285714285714" style="2" customWidth="1"/>
    <col min="43" max="43" width="9.14285714285714" style="2"/>
    <col min="44" max="44" width="12.1428571428571" style="2" customWidth="1"/>
    <col min="45" max="45" width="9.14285714285714" style="2"/>
    <col min="46" max="46" width="10.8571428571429" style="2"/>
    <col min="47" max="47" width="13.5714285714286" style="2" customWidth="1"/>
    <col min="48" max="48" width="9.28571428571429" style="2"/>
    <col min="49" max="49" width="12" style="2"/>
    <col min="50" max="50" width="9.28571428571429" style="2"/>
    <col min="51" max="51" width="12" style="2"/>
    <col min="52" max="52" width="9.28571428571429" style="2"/>
    <col min="53" max="53" width="12" style="2"/>
    <col min="54" max="54" width="9.14285714285714" style="2"/>
    <col min="55" max="55" width="10.8571428571429" style="2"/>
    <col min="56" max="56" width="9.28571428571429" style="2"/>
    <col min="57" max="57" width="12" style="2"/>
    <col min="58" max="58" width="9.14285714285714" style="2"/>
    <col min="59" max="59" width="10.8571428571429" style="2"/>
    <col min="60" max="60" width="9.14285714285714" style="2"/>
    <col min="61" max="61" width="12" style="2"/>
    <col min="62" max="62" width="9.14285714285714" style="2"/>
    <col min="63" max="63" width="10.8571428571429" style="2"/>
    <col min="64" max="16384" width="9.14285714285714" style="2"/>
  </cols>
  <sheetData>
    <row r="1" s="1" customFormat="1" ht="55.9" customHeight="1" spans="1:8">
      <c r="A1" s="4"/>
      <c r="B1" s="4"/>
      <c r="C1" s="4"/>
      <c r="D1" s="4"/>
      <c r="E1" s="4"/>
      <c r="F1" s="4"/>
      <c r="G1" s="4"/>
      <c r="H1" s="4"/>
    </row>
    <row r="2" s="1" customFormat="1" ht="20.1" customHeight="1" spans="1:8">
      <c r="A2" s="47" t="s">
        <v>0</v>
      </c>
      <c r="B2" s="47"/>
      <c r="C2" s="47"/>
      <c r="D2" s="47"/>
      <c r="E2" s="47"/>
      <c r="F2" s="47"/>
      <c r="G2" s="47"/>
      <c r="H2" s="47"/>
    </row>
    <row r="3" s="1" customFormat="1" ht="15" customHeight="1" spans="1:10">
      <c r="A3" s="78" t="s">
        <v>1</v>
      </c>
      <c r="B3" s="78"/>
      <c r="C3" s="78"/>
      <c r="D3" s="78"/>
      <c r="E3" s="78"/>
      <c r="F3" s="79" t="s">
        <v>2</v>
      </c>
      <c r="G3" s="33">
        <v>45904</v>
      </c>
      <c r="H3" s="80"/>
      <c r="J3" s="34"/>
    </row>
    <row r="4" s="1" customFormat="1" ht="16.15" customHeight="1" spans="1:10">
      <c r="A4" s="48" t="s">
        <v>3</v>
      </c>
      <c r="B4" s="49"/>
      <c r="C4" s="49"/>
      <c r="D4" s="49"/>
      <c r="E4" s="49"/>
      <c r="F4" s="49"/>
      <c r="G4" s="49"/>
      <c r="H4" s="50"/>
      <c r="J4" s="34"/>
    </row>
    <row r="5" s="1" customFormat="1" ht="21" customHeight="1" spans="1:10">
      <c r="A5" s="48" t="s">
        <v>4</v>
      </c>
      <c r="B5" s="49"/>
      <c r="C5" s="49"/>
      <c r="D5" s="49"/>
      <c r="E5" s="49"/>
      <c r="F5" s="49"/>
      <c r="G5" s="49"/>
      <c r="H5" s="50"/>
      <c r="J5" s="34"/>
    </row>
    <row r="6" s="1" customFormat="1" ht="16.15" customHeight="1" spans="1:63">
      <c r="A6" s="81"/>
      <c r="B6" s="82"/>
      <c r="C6" s="82"/>
      <c r="D6" s="82"/>
      <c r="E6" s="82"/>
      <c r="F6" s="83"/>
      <c r="G6" s="47" t="s">
        <v>5</v>
      </c>
      <c r="H6" s="35">
        <v>0.2468</v>
      </c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5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5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</row>
    <row r="7" s="1" customFormat="1" ht="35.25" customHeight="1" spans="1:63">
      <c r="A7" s="47" t="s">
        <v>6</v>
      </c>
      <c r="B7" s="47" t="s">
        <v>7</v>
      </c>
      <c r="C7" s="47" t="s">
        <v>8</v>
      </c>
      <c r="D7" s="47" t="s">
        <v>9</v>
      </c>
      <c r="E7" s="47" t="s">
        <v>10</v>
      </c>
      <c r="F7" s="79" t="s">
        <v>11</v>
      </c>
      <c r="G7" s="47" t="s">
        <v>12</v>
      </c>
      <c r="H7" s="47" t="s">
        <v>13</v>
      </c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5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5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</row>
    <row r="8" ht="18" customHeight="1" spans="1:63">
      <c r="A8" s="51">
        <v>1</v>
      </c>
      <c r="B8" s="51" t="s">
        <v>7</v>
      </c>
      <c r="C8" s="51" t="s">
        <v>14</v>
      </c>
      <c r="D8" s="51"/>
      <c r="E8" s="51"/>
      <c r="F8" s="84"/>
      <c r="G8" s="52"/>
      <c r="H8" s="52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</row>
    <row r="9" ht="69.75" customHeight="1" spans="1:63">
      <c r="A9" s="53" t="s">
        <v>15</v>
      </c>
      <c r="B9" s="13" t="s">
        <v>16</v>
      </c>
      <c r="C9" s="54" t="s">
        <v>17</v>
      </c>
      <c r="D9" s="15" t="s">
        <v>9</v>
      </c>
      <c r="E9" s="55">
        <v>100</v>
      </c>
      <c r="F9" s="85">
        <v>27.26</v>
      </c>
      <c r="G9" s="17">
        <f>ROUND(F9+(F9*$H$6),2)</f>
        <v>33.99</v>
      </c>
      <c r="H9" s="17">
        <f>ROUND(SUM(E9*G9),2)</f>
        <v>3399</v>
      </c>
      <c r="I9" s="38"/>
      <c r="J9" s="63"/>
      <c r="K9" s="40"/>
      <c r="L9" s="63"/>
      <c r="M9" s="40"/>
      <c r="N9" s="63"/>
      <c r="O9" s="40"/>
      <c r="P9" s="63"/>
      <c r="Q9" s="40"/>
      <c r="R9" s="63"/>
      <c r="S9" s="40"/>
      <c r="T9" s="63"/>
      <c r="U9" s="40"/>
      <c r="V9" s="63"/>
      <c r="W9" s="40"/>
      <c r="X9" s="63"/>
      <c r="Y9" s="40"/>
      <c r="Z9" s="63"/>
      <c r="AA9" s="40"/>
      <c r="AB9" s="63"/>
      <c r="AC9" s="40"/>
      <c r="AD9" s="58"/>
      <c r="AE9" s="63"/>
      <c r="AF9" s="40"/>
      <c r="AG9" s="63"/>
      <c r="AH9" s="40"/>
      <c r="AI9" s="63"/>
      <c r="AJ9" s="40"/>
      <c r="AK9" s="63"/>
      <c r="AL9" s="40"/>
      <c r="AM9" s="63"/>
      <c r="AN9" s="40"/>
      <c r="AO9" s="63"/>
      <c r="AP9" s="40"/>
      <c r="AQ9" s="63"/>
      <c r="AR9" s="40"/>
      <c r="AS9" s="63"/>
      <c r="AT9" s="40"/>
      <c r="AU9" s="58"/>
      <c r="AV9" s="63"/>
      <c r="AW9" s="40"/>
      <c r="AX9" s="63"/>
      <c r="AY9" s="40"/>
      <c r="AZ9" s="63"/>
      <c r="BA9" s="40"/>
      <c r="BB9" s="63"/>
      <c r="BC9" s="40"/>
      <c r="BD9" s="63"/>
      <c r="BE9" s="40"/>
      <c r="BF9" s="63"/>
      <c r="BG9" s="40"/>
      <c r="BH9" s="63"/>
      <c r="BI9" s="40"/>
      <c r="BJ9" s="63"/>
      <c r="BK9" s="40"/>
    </row>
    <row r="10" ht="46.5" customHeight="1" spans="1:63">
      <c r="A10" s="53" t="s">
        <v>18</v>
      </c>
      <c r="B10" s="56" t="s">
        <v>19</v>
      </c>
      <c r="C10" s="54" t="s">
        <v>20</v>
      </c>
      <c r="D10" s="15" t="s">
        <v>9</v>
      </c>
      <c r="E10" s="55">
        <v>43</v>
      </c>
      <c r="F10" s="85">
        <v>28.36</v>
      </c>
      <c r="G10" s="17">
        <f t="shared" ref="G10:G47" si="0">ROUND(F10+(F10*$H$6),2)</f>
        <v>35.36</v>
      </c>
      <c r="H10" s="17">
        <f t="shared" ref="H10:H47" si="1">ROUND(SUM(E10*G10),2)</f>
        <v>1520.48</v>
      </c>
      <c r="I10" s="38"/>
      <c r="J10" s="63"/>
      <c r="K10" s="40"/>
      <c r="L10" s="63"/>
      <c r="M10" s="40"/>
      <c r="N10" s="63"/>
      <c r="O10" s="40"/>
      <c r="P10" s="63"/>
      <c r="Q10" s="40"/>
      <c r="R10" s="63"/>
      <c r="S10" s="40"/>
      <c r="T10" s="63"/>
      <c r="U10" s="40"/>
      <c r="V10" s="63"/>
      <c r="W10" s="40"/>
      <c r="X10" s="63"/>
      <c r="Y10" s="40"/>
      <c r="Z10" s="63"/>
      <c r="AA10" s="40"/>
      <c r="AB10" s="63"/>
      <c r="AC10" s="40"/>
      <c r="AD10" s="58"/>
      <c r="AE10" s="63"/>
      <c r="AF10" s="40"/>
      <c r="AG10" s="63"/>
      <c r="AH10" s="40"/>
      <c r="AI10" s="63"/>
      <c r="AJ10" s="40"/>
      <c r="AK10" s="63"/>
      <c r="AL10" s="40"/>
      <c r="AM10" s="63"/>
      <c r="AN10" s="40"/>
      <c r="AO10" s="63"/>
      <c r="AP10" s="40"/>
      <c r="AQ10" s="63"/>
      <c r="AR10" s="40"/>
      <c r="AS10" s="63"/>
      <c r="AT10" s="40"/>
      <c r="AU10" s="58"/>
      <c r="AV10" s="63"/>
      <c r="AW10" s="40"/>
      <c r="AX10" s="63"/>
      <c r="AY10" s="40"/>
      <c r="AZ10" s="63"/>
      <c r="BA10" s="40"/>
      <c r="BB10" s="63"/>
      <c r="BC10" s="40"/>
      <c r="BD10" s="63"/>
      <c r="BE10" s="40"/>
      <c r="BF10" s="63"/>
      <c r="BG10" s="40"/>
      <c r="BH10" s="63"/>
      <c r="BI10" s="40"/>
      <c r="BJ10" s="63"/>
      <c r="BK10" s="40"/>
    </row>
    <row r="11" ht="40.5" customHeight="1" spans="1:63">
      <c r="A11" s="53" t="s">
        <v>21</v>
      </c>
      <c r="B11" s="56" t="s">
        <v>22</v>
      </c>
      <c r="C11" s="54" t="s">
        <v>23</v>
      </c>
      <c r="D11" s="15" t="s">
        <v>9</v>
      </c>
      <c r="E11" s="55">
        <v>150</v>
      </c>
      <c r="F11" s="85">
        <v>53.31</v>
      </c>
      <c r="G11" s="17">
        <f t="shared" si="0"/>
        <v>66.47</v>
      </c>
      <c r="H11" s="17">
        <f t="shared" si="1"/>
        <v>9970.5</v>
      </c>
      <c r="I11" s="38"/>
      <c r="J11" s="63"/>
      <c r="K11" s="40"/>
      <c r="L11" s="63"/>
      <c r="M11" s="40"/>
      <c r="N11" s="63"/>
      <c r="O11" s="40"/>
      <c r="P11" s="63"/>
      <c r="Q11" s="40"/>
      <c r="R11" s="63"/>
      <c r="S11" s="40"/>
      <c r="T11" s="63"/>
      <c r="U11" s="40"/>
      <c r="V11" s="63"/>
      <c r="W11" s="40"/>
      <c r="X11" s="63"/>
      <c r="Y11" s="40"/>
      <c r="Z11" s="63"/>
      <c r="AA11" s="40"/>
      <c r="AB11" s="63"/>
      <c r="AC11" s="40"/>
      <c r="AD11" s="58"/>
      <c r="AE11" s="63"/>
      <c r="AF11" s="40"/>
      <c r="AG11" s="63"/>
      <c r="AH11" s="40"/>
      <c r="AI11" s="63"/>
      <c r="AJ11" s="40"/>
      <c r="AK11" s="63"/>
      <c r="AL11" s="40"/>
      <c r="AM11" s="63"/>
      <c r="AN11" s="40"/>
      <c r="AO11" s="63"/>
      <c r="AP11" s="40"/>
      <c r="AQ11" s="63"/>
      <c r="AR11" s="40"/>
      <c r="AS11" s="63"/>
      <c r="AT11" s="40"/>
      <c r="AU11" s="58"/>
      <c r="AV11" s="63"/>
      <c r="AW11" s="40"/>
      <c r="AX11" s="63"/>
      <c r="AY11" s="40"/>
      <c r="AZ11" s="63"/>
      <c r="BA11" s="40"/>
      <c r="BB11" s="63"/>
      <c r="BC11" s="40"/>
      <c r="BD11" s="63"/>
      <c r="BE11" s="40"/>
      <c r="BF11" s="63"/>
      <c r="BG11" s="40"/>
      <c r="BH11" s="63"/>
      <c r="BI11" s="40"/>
      <c r="BJ11" s="63"/>
      <c r="BK11" s="40"/>
    </row>
    <row r="12" ht="47.25" customHeight="1" spans="1:63">
      <c r="A12" s="53" t="s">
        <v>24</v>
      </c>
      <c r="B12" s="56" t="s">
        <v>25</v>
      </c>
      <c r="C12" s="54" t="s">
        <v>26</v>
      </c>
      <c r="D12" s="15" t="s">
        <v>9</v>
      </c>
      <c r="E12" s="55">
        <v>105</v>
      </c>
      <c r="F12" s="85">
        <v>176.95</v>
      </c>
      <c r="G12" s="17">
        <f t="shared" si="0"/>
        <v>220.62</v>
      </c>
      <c r="H12" s="17">
        <f t="shared" si="1"/>
        <v>23165.1</v>
      </c>
      <c r="I12" s="38"/>
      <c r="J12" s="63"/>
      <c r="K12" s="40"/>
      <c r="L12" s="63"/>
      <c r="M12" s="40"/>
      <c r="N12" s="63"/>
      <c r="O12" s="40"/>
      <c r="P12" s="63"/>
      <c r="Q12" s="40"/>
      <c r="R12" s="63"/>
      <c r="S12" s="40"/>
      <c r="T12" s="63"/>
      <c r="U12" s="40"/>
      <c r="V12" s="63"/>
      <c r="W12" s="40"/>
      <c r="X12" s="63"/>
      <c r="Y12" s="40"/>
      <c r="Z12" s="63"/>
      <c r="AA12" s="40"/>
      <c r="AB12" s="63"/>
      <c r="AC12" s="40"/>
      <c r="AD12" s="58"/>
      <c r="AE12" s="63"/>
      <c r="AF12" s="40"/>
      <c r="AG12" s="63"/>
      <c r="AH12" s="40"/>
      <c r="AI12" s="63"/>
      <c r="AJ12" s="40"/>
      <c r="AK12" s="63"/>
      <c r="AL12" s="40"/>
      <c r="AM12" s="63"/>
      <c r="AN12" s="40"/>
      <c r="AO12" s="63"/>
      <c r="AP12" s="40"/>
      <c r="AQ12" s="63"/>
      <c r="AR12" s="40"/>
      <c r="AS12" s="63"/>
      <c r="AT12" s="40"/>
      <c r="AU12" s="58"/>
      <c r="AV12" s="63"/>
      <c r="AW12" s="40"/>
      <c r="AX12" s="63"/>
      <c r="AY12" s="40"/>
      <c r="AZ12" s="63"/>
      <c r="BA12" s="40"/>
      <c r="BB12" s="63"/>
      <c r="BC12" s="40"/>
      <c r="BD12" s="63"/>
      <c r="BE12" s="40"/>
      <c r="BF12" s="63"/>
      <c r="BG12" s="40"/>
      <c r="BH12" s="63"/>
      <c r="BI12" s="40"/>
      <c r="BJ12" s="63"/>
      <c r="BK12" s="40"/>
    </row>
    <row r="13" ht="52.5" customHeight="1" spans="1:63">
      <c r="A13" s="53" t="s">
        <v>27</v>
      </c>
      <c r="B13" s="56" t="s">
        <v>28</v>
      </c>
      <c r="C13" s="70" t="s">
        <v>29</v>
      </c>
      <c r="D13" s="15" t="s">
        <v>9</v>
      </c>
      <c r="E13" s="55">
        <v>2</v>
      </c>
      <c r="F13" s="85">
        <v>38.57</v>
      </c>
      <c r="G13" s="17">
        <f t="shared" si="0"/>
        <v>48.09</v>
      </c>
      <c r="H13" s="17">
        <f t="shared" ref="H13:H24" si="2">ROUND(SUM(E13*G13),2)</f>
        <v>96.18</v>
      </c>
      <c r="I13" s="38"/>
      <c r="J13" s="63"/>
      <c r="K13" s="40"/>
      <c r="L13" s="63"/>
      <c r="M13" s="40"/>
      <c r="N13" s="63"/>
      <c r="O13" s="40"/>
      <c r="P13" s="63"/>
      <c r="Q13" s="40"/>
      <c r="R13" s="63"/>
      <c r="S13" s="40"/>
      <c r="T13" s="63"/>
      <c r="U13" s="40"/>
      <c r="V13" s="63"/>
      <c r="W13" s="40"/>
      <c r="X13" s="63"/>
      <c r="Y13" s="40"/>
      <c r="Z13" s="63"/>
      <c r="AA13" s="40"/>
      <c r="AB13" s="63"/>
      <c r="AC13" s="40"/>
      <c r="AD13" s="58"/>
      <c r="AE13" s="63"/>
      <c r="AF13" s="40"/>
      <c r="AG13" s="63"/>
      <c r="AH13" s="40"/>
      <c r="AI13" s="63"/>
      <c r="AJ13" s="40"/>
      <c r="AK13" s="63"/>
      <c r="AL13" s="40"/>
      <c r="AM13" s="63"/>
      <c r="AN13" s="40"/>
      <c r="AO13" s="63"/>
      <c r="AP13" s="40"/>
      <c r="AQ13" s="63"/>
      <c r="AR13" s="40"/>
      <c r="AS13" s="63"/>
      <c r="AT13" s="40"/>
      <c r="AU13" s="58"/>
      <c r="AV13" s="63"/>
      <c r="AW13" s="40"/>
      <c r="AX13" s="63"/>
      <c r="AY13" s="40"/>
      <c r="AZ13" s="63"/>
      <c r="BA13" s="40"/>
      <c r="BB13" s="63"/>
      <c r="BC13" s="40"/>
      <c r="BD13" s="63"/>
      <c r="BE13" s="40"/>
      <c r="BF13" s="63"/>
      <c r="BG13" s="40"/>
      <c r="BH13" s="63"/>
      <c r="BI13" s="40"/>
      <c r="BJ13" s="63"/>
      <c r="BK13" s="40"/>
    </row>
    <row r="14" ht="27.75" customHeight="1" spans="1:63">
      <c r="A14" s="53" t="s">
        <v>30</v>
      </c>
      <c r="B14" s="56" t="s">
        <v>31</v>
      </c>
      <c r="C14" s="54" t="s">
        <v>32</v>
      </c>
      <c r="D14" s="15" t="s">
        <v>9</v>
      </c>
      <c r="E14" s="55">
        <v>3</v>
      </c>
      <c r="F14" s="85">
        <v>7.08</v>
      </c>
      <c r="G14" s="17">
        <f t="shared" si="0"/>
        <v>8.83</v>
      </c>
      <c r="H14" s="17">
        <f t="shared" si="2"/>
        <v>26.49</v>
      </c>
      <c r="I14" s="38"/>
      <c r="J14" s="63"/>
      <c r="K14" s="40"/>
      <c r="L14" s="63"/>
      <c r="M14" s="40"/>
      <c r="N14" s="63"/>
      <c r="O14" s="40"/>
      <c r="P14" s="63"/>
      <c r="Q14" s="40"/>
      <c r="R14" s="63"/>
      <c r="S14" s="40"/>
      <c r="T14" s="63"/>
      <c r="U14" s="40"/>
      <c r="V14" s="63"/>
      <c r="W14" s="40"/>
      <c r="X14" s="63"/>
      <c r="Y14" s="40"/>
      <c r="Z14" s="63"/>
      <c r="AA14" s="40"/>
      <c r="AB14" s="63"/>
      <c r="AC14" s="40"/>
      <c r="AD14" s="58"/>
      <c r="AE14" s="63"/>
      <c r="AF14" s="40"/>
      <c r="AG14" s="63"/>
      <c r="AH14" s="40"/>
      <c r="AI14" s="63"/>
      <c r="AJ14" s="40"/>
      <c r="AK14" s="63"/>
      <c r="AL14" s="40"/>
      <c r="AM14" s="63"/>
      <c r="AN14" s="40"/>
      <c r="AO14" s="63"/>
      <c r="AP14" s="40"/>
      <c r="AQ14" s="63"/>
      <c r="AR14" s="40"/>
      <c r="AS14" s="63"/>
      <c r="AT14" s="40"/>
      <c r="AU14" s="58"/>
      <c r="AV14" s="63"/>
      <c r="AW14" s="40"/>
      <c r="AX14" s="63"/>
      <c r="AY14" s="40"/>
      <c r="AZ14" s="63"/>
      <c r="BA14" s="40"/>
      <c r="BB14" s="63"/>
      <c r="BC14" s="40"/>
      <c r="BD14" s="63"/>
      <c r="BE14" s="40"/>
      <c r="BF14" s="63"/>
      <c r="BG14" s="40"/>
      <c r="BH14" s="63"/>
      <c r="BI14" s="40"/>
      <c r="BJ14" s="63"/>
      <c r="BK14" s="40"/>
    </row>
    <row r="15" ht="34.5" customHeight="1" spans="1:63">
      <c r="A15" s="53" t="s">
        <v>33</v>
      </c>
      <c r="B15" s="56" t="s">
        <v>34</v>
      </c>
      <c r="C15" s="54" t="s">
        <v>35</v>
      </c>
      <c r="D15" s="15" t="s">
        <v>9</v>
      </c>
      <c r="E15" s="55">
        <v>3</v>
      </c>
      <c r="F15" s="85">
        <v>121.75</v>
      </c>
      <c r="G15" s="17">
        <f t="shared" si="0"/>
        <v>151.8</v>
      </c>
      <c r="H15" s="17">
        <f t="shared" si="2"/>
        <v>455.4</v>
      </c>
      <c r="I15" s="38"/>
      <c r="J15" s="63"/>
      <c r="K15" s="40"/>
      <c r="L15" s="63"/>
      <c r="M15" s="40"/>
      <c r="N15" s="63"/>
      <c r="O15" s="40"/>
      <c r="P15" s="63"/>
      <c r="Q15" s="40"/>
      <c r="R15" s="63"/>
      <c r="S15" s="40"/>
      <c r="T15" s="63"/>
      <c r="U15" s="40"/>
      <c r="V15" s="63"/>
      <c r="W15" s="40"/>
      <c r="X15" s="63"/>
      <c r="Y15" s="40"/>
      <c r="Z15" s="63"/>
      <c r="AA15" s="40"/>
      <c r="AB15" s="63"/>
      <c r="AC15" s="40"/>
      <c r="AD15" s="58"/>
      <c r="AE15" s="63"/>
      <c r="AF15" s="40"/>
      <c r="AG15" s="63"/>
      <c r="AH15" s="40"/>
      <c r="AI15" s="63"/>
      <c r="AJ15" s="40"/>
      <c r="AK15" s="63"/>
      <c r="AL15" s="40"/>
      <c r="AM15" s="63"/>
      <c r="AN15" s="40"/>
      <c r="AO15" s="63"/>
      <c r="AP15" s="40"/>
      <c r="AQ15" s="63"/>
      <c r="AR15" s="40"/>
      <c r="AS15" s="63"/>
      <c r="AT15" s="40"/>
      <c r="AU15" s="58"/>
      <c r="AV15" s="63"/>
      <c r="AW15" s="40"/>
      <c r="AX15" s="63"/>
      <c r="AY15" s="40"/>
      <c r="AZ15" s="63"/>
      <c r="BA15" s="40"/>
      <c r="BB15" s="63"/>
      <c r="BC15" s="40"/>
      <c r="BD15" s="63"/>
      <c r="BE15" s="40"/>
      <c r="BF15" s="63"/>
      <c r="BG15" s="40"/>
      <c r="BH15" s="63"/>
      <c r="BI15" s="40"/>
      <c r="BJ15" s="63"/>
      <c r="BK15" s="40"/>
    </row>
    <row r="16" ht="34.5" customHeight="1" spans="1:63">
      <c r="A16" s="53" t="s">
        <v>36</v>
      </c>
      <c r="B16" s="56">
        <v>104793</v>
      </c>
      <c r="C16" s="54" t="s">
        <v>37</v>
      </c>
      <c r="D16" s="15" t="s">
        <v>38</v>
      </c>
      <c r="E16" s="55">
        <v>4000</v>
      </c>
      <c r="F16" s="85">
        <v>0.53</v>
      </c>
      <c r="G16" s="17">
        <f t="shared" si="0"/>
        <v>0.66</v>
      </c>
      <c r="H16" s="17">
        <f t="shared" si="2"/>
        <v>2640</v>
      </c>
      <c r="I16" s="38"/>
      <c r="J16" s="63"/>
      <c r="K16" s="40"/>
      <c r="L16" s="63"/>
      <c r="M16" s="40"/>
      <c r="N16" s="63"/>
      <c r="O16" s="40"/>
      <c r="P16" s="63"/>
      <c r="Q16" s="40"/>
      <c r="R16" s="63"/>
      <c r="S16" s="40"/>
      <c r="T16" s="63"/>
      <c r="U16" s="40"/>
      <c r="V16" s="63"/>
      <c r="W16" s="40"/>
      <c r="X16" s="63"/>
      <c r="Y16" s="40"/>
      <c r="Z16" s="63"/>
      <c r="AA16" s="40"/>
      <c r="AB16" s="63"/>
      <c r="AC16" s="40"/>
      <c r="AD16" s="58"/>
      <c r="AE16" s="63"/>
      <c r="AF16" s="40"/>
      <c r="AG16" s="63"/>
      <c r="AH16" s="40"/>
      <c r="AI16" s="63"/>
      <c r="AJ16" s="40"/>
      <c r="AK16" s="63"/>
      <c r="AL16" s="40"/>
      <c r="AM16" s="63"/>
      <c r="AN16" s="40"/>
      <c r="AO16" s="63"/>
      <c r="AP16" s="40"/>
      <c r="AQ16" s="63"/>
      <c r="AR16" s="40"/>
      <c r="AS16" s="63"/>
      <c r="AT16" s="40"/>
      <c r="AU16" s="58"/>
      <c r="AV16" s="63"/>
      <c r="AW16" s="40"/>
      <c r="AX16" s="63"/>
      <c r="AY16" s="40"/>
      <c r="AZ16" s="63"/>
      <c r="BA16" s="40"/>
      <c r="BB16" s="63"/>
      <c r="BC16" s="40"/>
      <c r="BD16" s="63"/>
      <c r="BE16" s="40"/>
      <c r="BF16" s="63"/>
      <c r="BG16" s="40"/>
      <c r="BH16" s="63"/>
      <c r="BI16" s="40"/>
      <c r="BJ16" s="63"/>
      <c r="BK16" s="40"/>
    </row>
    <row r="17" ht="34.5" customHeight="1" spans="1:63">
      <c r="A17" s="53" t="s">
        <v>39</v>
      </c>
      <c r="B17" s="56">
        <v>104794</v>
      </c>
      <c r="C17" s="54" t="s">
        <v>40</v>
      </c>
      <c r="D17" s="15" t="s">
        <v>38</v>
      </c>
      <c r="E17" s="55">
        <v>100</v>
      </c>
      <c r="F17" s="85">
        <v>0.95</v>
      </c>
      <c r="G17" s="17">
        <f t="shared" si="0"/>
        <v>1.18</v>
      </c>
      <c r="H17" s="17">
        <f t="shared" si="2"/>
        <v>118</v>
      </c>
      <c r="I17" s="38"/>
      <c r="J17" s="63"/>
      <c r="K17" s="40"/>
      <c r="L17" s="63"/>
      <c r="M17" s="40"/>
      <c r="N17" s="63"/>
      <c r="O17" s="40"/>
      <c r="P17" s="63"/>
      <c r="Q17" s="40"/>
      <c r="R17" s="63"/>
      <c r="S17" s="40"/>
      <c r="T17" s="63"/>
      <c r="U17" s="40"/>
      <c r="V17" s="63"/>
      <c r="W17" s="40"/>
      <c r="X17" s="63"/>
      <c r="Y17" s="40"/>
      <c r="Z17" s="63"/>
      <c r="AA17" s="40"/>
      <c r="AB17" s="63"/>
      <c r="AC17" s="40"/>
      <c r="AD17" s="58"/>
      <c r="AE17" s="63"/>
      <c r="AF17" s="40"/>
      <c r="AG17" s="63"/>
      <c r="AH17" s="40"/>
      <c r="AI17" s="63"/>
      <c r="AJ17" s="40"/>
      <c r="AK17" s="63"/>
      <c r="AL17" s="40"/>
      <c r="AM17" s="63"/>
      <c r="AN17" s="40"/>
      <c r="AO17" s="63"/>
      <c r="AP17" s="40"/>
      <c r="AQ17" s="63"/>
      <c r="AR17" s="40"/>
      <c r="AS17" s="63"/>
      <c r="AT17" s="40"/>
      <c r="AU17" s="58"/>
      <c r="AV17" s="63"/>
      <c r="AW17" s="40"/>
      <c r="AX17" s="63"/>
      <c r="AY17" s="40"/>
      <c r="AZ17" s="63"/>
      <c r="BA17" s="40"/>
      <c r="BB17" s="63"/>
      <c r="BC17" s="40"/>
      <c r="BD17" s="63"/>
      <c r="BE17" s="40"/>
      <c r="BF17" s="63"/>
      <c r="BG17" s="40"/>
      <c r="BH17" s="63"/>
      <c r="BI17" s="40"/>
      <c r="BJ17" s="63"/>
      <c r="BK17" s="40"/>
    </row>
    <row r="18" ht="34.5" customHeight="1" spans="1:63">
      <c r="A18" s="53" t="s">
        <v>41</v>
      </c>
      <c r="B18" s="56">
        <v>97660</v>
      </c>
      <c r="C18" s="54" t="s">
        <v>42</v>
      </c>
      <c r="D18" s="15" t="s">
        <v>9</v>
      </c>
      <c r="E18" s="55">
        <v>50</v>
      </c>
      <c r="F18" s="85">
        <v>0.65</v>
      </c>
      <c r="G18" s="17">
        <f t="shared" si="0"/>
        <v>0.81</v>
      </c>
      <c r="H18" s="17">
        <f t="shared" si="2"/>
        <v>40.5</v>
      </c>
      <c r="I18" s="38"/>
      <c r="J18" s="63"/>
      <c r="K18" s="40"/>
      <c r="L18" s="63"/>
      <c r="M18" s="40"/>
      <c r="N18" s="63"/>
      <c r="O18" s="40"/>
      <c r="P18" s="63"/>
      <c r="Q18" s="40"/>
      <c r="R18" s="63"/>
      <c r="S18" s="40"/>
      <c r="T18" s="63"/>
      <c r="U18" s="40"/>
      <c r="V18" s="63"/>
      <c r="W18" s="40"/>
      <c r="X18" s="63"/>
      <c r="Y18" s="40"/>
      <c r="Z18" s="63"/>
      <c r="AA18" s="40"/>
      <c r="AB18" s="63"/>
      <c r="AC18" s="40"/>
      <c r="AD18" s="58"/>
      <c r="AE18" s="63"/>
      <c r="AF18" s="40"/>
      <c r="AG18" s="63"/>
      <c r="AH18" s="40"/>
      <c r="AI18" s="63"/>
      <c r="AJ18" s="40"/>
      <c r="AK18" s="63"/>
      <c r="AL18" s="40"/>
      <c r="AM18" s="63"/>
      <c r="AN18" s="40"/>
      <c r="AO18" s="63"/>
      <c r="AP18" s="40"/>
      <c r="AQ18" s="63"/>
      <c r="AR18" s="40"/>
      <c r="AS18" s="63"/>
      <c r="AT18" s="40"/>
      <c r="AU18" s="58"/>
      <c r="AV18" s="63"/>
      <c r="AW18" s="40"/>
      <c r="AX18" s="63"/>
      <c r="AY18" s="40"/>
      <c r="AZ18" s="63"/>
      <c r="BA18" s="40"/>
      <c r="BB18" s="63"/>
      <c r="BC18" s="40"/>
      <c r="BD18" s="63"/>
      <c r="BE18" s="40"/>
      <c r="BF18" s="63"/>
      <c r="BG18" s="40"/>
      <c r="BH18" s="63"/>
      <c r="BI18" s="40"/>
      <c r="BJ18" s="63"/>
      <c r="BK18" s="40"/>
    </row>
    <row r="19" ht="24.75" customHeight="1" spans="1:63">
      <c r="A19" s="53" t="s">
        <v>43</v>
      </c>
      <c r="B19" s="56">
        <v>97665</v>
      </c>
      <c r="C19" s="54" t="s">
        <v>44</v>
      </c>
      <c r="D19" s="15" t="s">
        <v>9</v>
      </c>
      <c r="E19" s="55">
        <v>105</v>
      </c>
      <c r="F19" s="85">
        <v>1.77</v>
      </c>
      <c r="G19" s="17">
        <f t="shared" si="0"/>
        <v>2.21</v>
      </c>
      <c r="H19" s="17">
        <f t="shared" si="2"/>
        <v>232.05</v>
      </c>
      <c r="I19" s="38"/>
      <c r="J19" s="63"/>
      <c r="K19" s="40"/>
      <c r="L19" s="63"/>
      <c r="M19" s="40"/>
      <c r="N19" s="63"/>
      <c r="O19" s="40"/>
      <c r="P19" s="63"/>
      <c r="Q19" s="40"/>
      <c r="R19" s="63"/>
      <c r="S19" s="40"/>
      <c r="T19" s="63"/>
      <c r="U19" s="40"/>
      <c r="V19" s="63"/>
      <c r="W19" s="40"/>
      <c r="X19" s="63"/>
      <c r="Y19" s="40"/>
      <c r="Z19" s="63"/>
      <c r="AA19" s="40"/>
      <c r="AB19" s="63"/>
      <c r="AC19" s="40"/>
      <c r="AD19" s="58"/>
      <c r="AE19" s="63"/>
      <c r="AF19" s="40"/>
      <c r="AG19" s="63"/>
      <c r="AH19" s="40"/>
      <c r="AI19" s="63"/>
      <c r="AJ19" s="40"/>
      <c r="AK19" s="63"/>
      <c r="AL19" s="40"/>
      <c r="AM19" s="63"/>
      <c r="AN19" s="40"/>
      <c r="AO19" s="63"/>
      <c r="AP19" s="40"/>
      <c r="AQ19" s="63"/>
      <c r="AR19" s="40"/>
      <c r="AS19" s="63"/>
      <c r="AT19" s="40"/>
      <c r="AU19" s="58"/>
      <c r="AV19" s="63"/>
      <c r="AW19" s="40"/>
      <c r="AX19" s="63"/>
      <c r="AY19" s="40"/>
      <c r="AZ19" s="63"/>
      <c r="BA19" s="40"/>
      <c r="BB19" s="63"/>
      <c r="BC19" s="40"/>
      <c r="BD19" s="63"/>
      <c r="BE19" s="40"/>
      <c r="BF19" s="63"/>
      <c r="BG19" s="40"/>
      <c r="BH19" s="63"/>
      <c r="BI19" s="40"/>
      <c r="BJ19" s="63"/>
      <c r="BK19" s="40"/>
    </row>
    <row r="20" ht="49.5" customHeight="1" spans="1:63">
      <c r="A20" s="53" t="s">
        <v>45</v>
      </c>
      <c r="B20" s="56" t="s">
        <v>46</v>
      </c>
      <c r="C20" s="54" t="s">
        <v>47</v>
      </c>
      <c r="D20" s="15" t="s">
        <v>9</v>
      </c>
      <c r="E20" s="55">
        <v>1</v>
      </c>
      <c r="F20" s="85">
        <v>279.45</v>
      </c>
      <c r="G20" s="17">
        <f t="shared" si="0"/>
        <v>348.42</v>
      </c>
      <c r="H20" s="17">
        <f t="shared" si="2"/>
        <v>348.42</v>
      </c>
      <c r="I20" s="38"/>
      <c r="J20" s="63"/>
      <c r="K20" s="40"/>
      <c r="L20" s="63"/>
      <c r="M20" s="40"/>
      <c r="N20" s="63"/>
      <c r="O20" s="40"/>
      <c r="P20" s="63"/>
      <c r="Q20" s="40"/>
      <c r="R20" s="63"/>
      <c r="S20" s="40"/>
      <c r="T20" s="63"/>
      <c r="U20" s="40"/>
      <c r="V20" s="63"/>
      <c r="W20" s="40"/>
      <c r="X20" s="63"/>
      <c r="Y20" s="40"/>
      <c r="Z20" s="63"/>
      <c r="AA20" s="40"/>
      <c r="AB20" s="63"/>
      <c r="AC20" s="40"/>
      <c r="AD20" s="58"/>
      <c r="AE20" s="63"/>
      <c r="AF20" s="40"/>
      <c r="AG20" s="63"/>
      <c r="AH20" s="40"/>
      <c r="AI20" s="63"/>
      <c r="AJ20" s="40"/>
      <c r="AK20" s="63"/>
      <c r="AL20" s="40"/>
      <c r="AM20" s="63"/>
      <c r="AN20" s="40"/>
      <c r="AO20" s="63"/>
      <c r="AP20" s="40"/>
      <c r="AQ20" s="63"/>
      <c r="AR20" s="40"/>
      <c r="AS20" s="63"/>
      <c r="AT20" s="40"/>
      <c r="AU20" s="58"/>
      <c r="AV20" s="63"/>
      <c r="AW20" s="40"/>
      <c r="AX20" s="63"/>
      <c r="AY20" s="40"/>
      <c r="AZ20" s="63"/>
      <c r="BA20" s="40"/>
      <c r="BB20" s="63"/>
      <c r="BC20" s="40"/>
      <c r="BD20" s="63"/>
      <c r="BE20" s="40"/>
      <c r="BF20" s="63"/>
      <c r="BG20" s="40"/>
      <c r="BH20" s="63"/>
      <c r="BI20" s="40"/>
      <c r="BJ20" s="63"/>
      <c r="BK20" s="40"/>
    </row>
    <row r="21" ht="48.75" customHeight="1" spans="1:63">
      <c r="A21" s="53" t="s">
        <v>48</v>
      </c>
      <c r="B21" s="56" t="s">
        <v>49</v>
      </c>
      <c r="C21" s="54" t="s">
        <v>50</v>
      </c>
      <c r="D21" s="15" t="s">
        <v>51</v>
      </c>
      <c r="E21" s="55">
        <v>15</v>
      </c>
      <c r="F21" s="85">
        <v>1.86</v>
      </c>
      <c r="G21" s="17">
        <f t="shared" si="0"/>
        <v>2.32</v>
      </c>
      <c r="H21" s="17">
        <f t="shared" si="2"/>
        <v>34.8</v>
      </c>
      <c r="I21" s="38"/>
      <c r="J21" s="63"/>
      <c r="K21" s="40"/>
      <c r="L21" s="63"/>
      <c r="M21" s="40"/>
      <c r="N21" s="63"/>
      <c r="O21" s="40"/>
      <c r="P21" s="63"/>
      <c r="Q21" s="40"/>
      <c r="R21" s="63"/>
      <c r="S21" s="40"/>
      <c r="T21" s="63"/>
      <c r="U21" s="40"/>
      <c r="V21" s="63"/>
      <c r="W21" s="40"/>
      <c r="X21" s="63"/>
      <c r="Y21" s="40"/>
      <c r="Z21" s="63"/>
      <c r="AA21" s="40"/>
      <c r="AB21" s="63"/>
      <c r="AC21" s="40"/>
      <c r="AD21" s="58"/>
      <c r="AE21" s="63"/>
      <c r="AF21" s="40"/>
      <c r="AG21" s="63"/>
      <c r="AH21" s="40"/>
      <c r="AI21" s="63"/>
      <c r="AJ21" s="40"/>
      <c r="AK21" s="63"/>
      <c r="AL21" s="40"/>
      <c r="AM21" s="63"/>
      <c r="AN21" s="40"/>
      <c r="AO21" s="63"/>
      <c r="AP21" s="40"/>
      <c r="AQ21" s="63"/>
      <c r="AR21" s="40"/>
      <c r="AS21" s="63"/>
      <c r="AT21" s="40"/>
      <c r="AU21" s="58"/>
      <c r="AV21" s="63"/>
      <c r="AW21" s="40"/>
      <c r="AX21" s="63"/>
      <c r="AY21" s="40"/>
      <c r="AZ21" s="63"/>
      <c r="BA21" s="40"/>
      <c r="BB21" s="63"/>
      <c r="BC21" s="40"/>
      <c r="BD21" s="63"/>
      <c r="BE21" s="40"/>
      <c r="BF21" s="63"/>
      <c r="BG21" s="40"/>
      <c r="BH21" s="63"/>
      <c r="BI21" s="40"/>
      <c r="BJ21" s="63"/>
      <c r="BK21" s="40"/>
    </row>
    <row r="22" ht="34.5" customHeight="1" spans="1:63">
      <c r="A22" s="53" t="s">
        <v>52</v>
      </c>
      <c r="B22" s="56" t="s">
        <v>53</v>
      </c>
      <c r="C22" s="54" t="s">
        <v>54</v>
      </c>
      <c r="D22" s="15" t="s">
        <v>9</v>
      </c>
      <c r="E22" s="55">
        <v>50</v>
      </c>
      <c r="F22" s="85">
        <v>13.67</v>
      </c>
      <c r="G22" s="17">
        <f t="shared" si="0"/>
        <v>17.04</v>
      </c>
      <c r="H22" s="17">
        <f t="shared" si="2"/>
        <v>852</v>
      </c>
      <c r="I22" s="38"/>
      <c r="J22" s="63"/>
      <c r="K22" s="40"/>
      <c r="L22" s="63"/>
      <c r="M22" s="40"/>
      <c r="N22" s="63"/>
      <c r="O22" s="40"/>
      <c r="P22" s="63"/>
      <c r="Q22" s="40"/>
      <c r="R22" s="63"/>
      <c r="S22" s="40"/>
      <c r="T22" s="63"/>
      <c r="U22" s="40"/>
      <c r="V22" s="63"/>
      <c r="W22" s="40"/>
      <c r="X22" s="63"/>
      <c r="Y22" s="40"/>
      <c r="Z22" s="63"/>
      <c r="AA22" s="40"/>
      <c r="AB22" s="63"/>
      <c r="AC22" s="40"/>
      <c r="AD22" s="58"/>
      <c r="AE22" s="63"/>
      <c r="AF22" s="40"/>
      <c r="AG22" s="63"/>
      <c r="AH22" s="40"/>
      <c r="AI22" s="63"/>
      <c r="AJ22" s="40"/>
      <c r="AK22" s="63"/>
      <c r="AL22" s="40"/>
      <c r="AM22" s="63"/>
      <c r="AN22" s="40"/>
      <c r="AO22" s="63"/>
      <c r="AP22" s="40"/>
      <c r="AQ22" s="63"/>
      <c r="AR22" s="40"/>
      <c r="AS22" s="63"/>
      <c r="AT22" s="40"/>
      <c r="AU22" s="58"/>
      <c r="AV22" s="63"/>
      <c r="AW22" s="40"/>
      <c r="AX22" s="63"/>
      <c r="AY22" s="40"/>
      <c r="AZ22" s="63"/>
      <c r="BA22" s="40"/>
      <c r="BB22" s="63"/>
      <c r="BC22" s="40"/>
      <c r="BD22" s="63"/>
      <c r="BE22" s="40"/>
      <c r="BF22" s="63"/>
      <c r="BG22" s="40"/>
      <c r="BH22" s="63"/>
      <c r="BI22" s="40"/>
      <c r="BJ22" s="63"/>
      <c r="BK22" s="40"/>
    </row>
    <row r="23" ht="34.5" customHeight="1" spans="1:63">
      <c r="A23" s="53" t="s">
        <v>55</v>
      </c>
      <c r="B23" s="56" t="s">
        <v>56</v>
      </c>
      <c r="C23" s="54" t="s">
        <v>57</v>
      </c>
      <c r="D23" s="15" t="s">
        <v>38</v>
      </c>
      <c r="E23" s="55">
        <v>115</v>
      </c>
      <c r="F23" s="85">
        <v>45.01</v>
      </c>
      <c r="G23" s="17">
        <f t="shared" si="0"/>
        <v>56.12</v>
      </c>
      <c r="H23" s="17">
        <f t="shared" si="2"/>
        <v>6453.8</v>
      </c>
      <c r="I23" s="38"/>
      <c r="J23" s="63"/>
      <c r="K23" s="40"/>
      <c r="L23" s="63"/>
      <c r="M23" s="40"/>
      <c r="N23" s="63"/>
      <c r="O23" s="40"/>
      <c r="P23" s="63"/>
      <c r="Q23" s="40"/>
      <c r="R23" s="63"/>
      <c r="S23" s="40"/>
      <c r="T23" s="63"/>
      <c r="U23" s="40"/>
      <c r="V23" s="63"/>
      <c r="W23" s="40"/>
      <c r="X23" s="63"/>
      <c r="Y23" s="40"/>
      <c r="Z23" s="63"/>
      <c r="AA23" s="40"/>
      <c r="AB23" s="63"/>
      <c r="AC23" s="40"/>
      <c r="AD23" s="58"/>
      <c r="AE23" s="63"/>
      <c r="AF23" s="40"/>
      <c r="AG23" s="63"/>
      <c r="AH23" s="40"/>
      <c r="AI23" s="63"/>
      <c r="AJ23" s="40"/>
      <c r="AK23" s="63"/>
      <c r="AL23" s="40"/>
      <c r="AM23" s="63"/>
      <c r="AN23" s="40"/>
      <c r="AO23" s="63"/>
      <c r="AP23" s="40"/>
      <c r="AQ23" s="63"/>
      <c r="AR23" s="40"/>
      <c r="AS23" s="63"/>
      <c r="AT23" s="40"/>
      <c r="AU23" s="58"/>
      <c r="AV23" s="63"/>
      <c r="AW23" s="40"/>
      <c r="AX23" s="63"/>
      <c r="AY23" s="40"/>
      <c r="AZ23" s="63"/>
      <c r="BA23" s="40"/>
      <c r="BB23" s="63"/>
      <c r="BC23" s="40"/>
      <c r="BD23" s="63"/>
      <c r="BE23" s="40"/>
      <c r="BF23" s="63"/>
      <c r="BG23" s="40"/>
      <c r="BH23" s="63"/>
      <c r="BI23" s="40"/>
      <c r="BJ23" s="63"/>
      <c r="BK23" s="40"/>
    </row>
    <row r="24" ht="34.5" customHeight="1" spans="1:63">
      <c r="A24" s="53" t="s">
        <v>58</v>
      </c>
      <c r="B24" s="56" t="s">
        <v>59</v>
      </c>
      <c r="C24" s="54" t="s">
        <v>60</v>
      </c>
      <c r="D24" s="15" t="s">
        <v>38</v>
      </c>
      <c r="E24" s="55">
        <v>29</v>
      </c>
      <c r="F24" s="85">
        <v>22.64</v>
      </c>
      <c r="G24" s="17">
        <f t="shared" si="0"/>
        <v>28.23</v>
      </c>
      <c r="H24" s="17">
        <f t="shared" si="2"/>
        <v>818.67</v>
      </c>
      <c r="I24" s="38"/>
      <c r="J24" s="63"/>
      <c r="K24" s="40"/>
      <c r="L24" s="63"/>
      <c r="M24" s="40"/>
      <c r="N24" s="63"/>
      <c r="O24" s="40"/>
      <c r="P24" s="63"/>
      <c r="Q24" s="40"/>
      <c r="R24" s="63"/>
      <c r="S24" s="40"/>
      <c r="T24" s="63"/>
      <c r="U24" s="40"/>
      <c r="V24" s="63"/>
      <c r="W24" s="40"/>
      <c r="X24" s="63"/>
      <c r="Y24" s="40"/>
      <c r="Z24" s="63"/>
      <c r="AA24" s="40"/>
      <c r="AB24" s="63"/>
      <c r="AC24" s="40"/>
      <c r="AD24" s="58"/>
      <c r="AE24" s="63"/>
      <c r="AF24" s="40"/>
      <c r="AG24" s="63"/>
      <c r="AH24" s="40"/>
      <c r="AI24" s="63"/>
      <c r="AJ24" s="40"/>
      <c r="AK24" s="63"/>
      <c r="AL24" s="40"/>
      <c r="AM24" s="63"/>
      <c r="AN24" s="40"/>
      <c r="AO24" s="63"/>
      <c r="AP24" s="40"/>
      <c r="AQ24" s="63"/>
      <c r="AR24" s="40"/>
      <c r="AS24" s="63"/>
      <c r="AT24" s="40"/>
      <c r="AU24" s="58"/>
      <c r="AV24" s="63"/>
      <c r="AW24" s="40"/>
      <c r="AX24" s="63"/>
      <c r="AY24" s="40"/>
      <c r="AZ24" s="63"/>
      <c r="BA24" s="40"/>
      <c r="BB24" s="63"/>
      <c r="BC24" s="40"/>
      <c r="BD24" s="63"/>
      <c r="BE24" s="40"/>
      <c r="BF24" s="63"/>
      <c r="BG24" s="40"/>
      <c r="BH24" s="63"/>
      <c r="BI24" s="40"/>
      <c r="BJ24" s="63"/>
      <c r="BK24" s="40"/>
    </row>
    <row r="25" ht="42" customHeight="1" spans="1:63">
      <c r="A25" s="53" t="s">
        <v>61</v>
      </c>
      <c r="B25" s="13" t="s">
        <v>62</v>
      </c>
      <c r="C25" s="19" t="s">
        <v>63</v>
      </c>
      <c r="D25" s="15" t="s">
        <v>38</v>
      </c>
      <c r="E25" s="55">
        <v>177</v>
      </c>
      <c r="F25" s="85">
        <v>20.97</v>
      </c>
      <c r="G25" s="17">
        <f t="shared" si="0"/>
        <v>26.15</v>
      </c>
      <c r="H25" s="17">
        <f t="shared" si="1"/>
        <v>4628.55</v>
      </c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</row>
    <row r="26" ht="42" customHeight="1" spans="1:63">
      <c r="A26" s="53" t="s">
        <v>64</v>
      </c>
      <c r="B26" s="13" t="s">
        <v>65</v>
      </c>
      <c r="C26" s="19" t="s">
        <v>66</v>
      </c>
      <c r="D26" s="15" t="s">
        <v>38</v>
      </c>
      <c r="E26" s="55">
        <v>20</v>
      </c>
      <c r="F26" s="85">
        <v>15.33</v>
      </c>
      <c r="G26" s="17">
        <f t="shared" si="0"/>
        <v>19.11</v>
      </c>
      <c r="H26" s="17">
        <f t="shared" si="1"/>
        <v>382.2</v>
      </c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</row>
    <row r="27" ht="41.25" customHeight="1" spans="1:63">
      <c r="A27" s="53" t="s">
        <v>67</v>
      </c>
      <c r="B27" s="56" t="s">
        <v>68</v>
      </c>
      <c r="C27" s="54" t="s">
        <v>69</v>
      </c>
      <c r="D27" s="15" t="s">
        <v>38</v>
      </c>
      <c r="E27" s="55">
        <v>125</v>
      </c>
      <c r="F27" s="86">
        <v>6.3</v>
      </c>
      <c r="G27" s="17">
        <f t="shared" si="0"/>
        <v>7.85</v>
      </c>
      <c r="H27" s="17">
        <f t="shared" si="1"/>
        <v>981.25</v>
      </c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</row>
    <row r="28" ht="40.5" customHeight="1" spans="1:63">
      <c r="A28" s="53" t="s">
        <v>70</v>
      </c>
      <c r="B28" s="72" t="s">
        <v>71</v>
      </c>
      <c r="C28" s="70" t="s">
        <v>72</v>
      </c>
      <c r="D28" s="15" t="s">
        <v>38</v>
      </c>
      <c r="E28" s="55">
        <v>4937</v>
      </c>
      <c r="F28" s="85">
        <v>4.29</v>
      </c>
      <c r="G28" s="17">
        <f t="shared" si="0"/>
        <v>5.35</v>
      </c>
      <c r="H28" s="17">
        <f t="shared" si="1"/>
        <v>26412.95</v>
      </c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</row>
    <row r="29" ht="38.25" customHeight="1" spans="1:63">
      <c r="A29" s="53" t="s">
        <v>73</v>
      </c>
      <c r="B29" s="72" t="s">
        <v>74</v>
      </c>
      <c r="C29" s="54" t="s">
        <v>75</v>
      </c>
      <c r="D29" s="15" t="s">
        <v>38</v>
      </c>
      <c r="E29" s="55">
        <v>570</v>
      </c>
      <c r="F29" s="85">
        <v>31.11</v>
      </c>
      <c r="G29" s="17">
        <f t="shared" si="0"/>
        <v>38.79</v>
      </c>
      <c r="H29" s="17">
        <f t="shared" si="1"/>
        <v>22110.3</v>
      </c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</row>
    <row r="30" ht="45" customHeight="1" spans="1:63">
      <c r="A30" s="53" t="s">
        <v>76</v>
      </c>
      <c r="B30" s="72" t="s">
        <v>77</v>
      </c>
      <c r="C30" s="54" t="s">
        <v>78</v>
      </c>
      <c r="D30" s="15" t="s">
        <v>38</v>
      </c>
      <c r="E30" s="55">
        <v>96</v>
      </c>
      <c r="F30" s="85">
        <v>89.46</v>
      </c>
      <c r="G30" s="17">
        <f t="shared" si="0"/>
        <v>111.54</v>
      </c>
      <c r="H30" s="17">
        <f t="shared" si="1"/>
        <v>10707.84</v>
      </c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</row>
    <row r="31" ht="45.75" customHeight="1" spans="1:63">
      <c r="A31" s="53" t="s">
        <v>79</v>
      </c>
      <c r="B31" s="72" t="s">
        <v>80</v>
      </c>
      <c r="C31" s="54" t="s">
        <v>81</v>
      </c>
      <c r="D31" s="15" t="s">
        <v>38</v>
      </c>
      <c r="E31" s="55">
        <v>270</v>
      </c>
      <c r="F31" s="85">
        <v>52.95</v>
      </c>
      <c r="G31" s="17">
        <f t="shared" si="0"/>
        <v>66.02</v>
      </c>
      <c r="H31" s="17">
        <f t="shared" si="1"/>
        <v>17825.4</v>
      </c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</row>
    <row r="32" ht="38.25" customHeight="1" spans="1:63">
      <c r="A32" s="53" t="s">
        <v>82</v>
      </c>
      <c r="B32" s="72" t="s">
        <v>83</v>
      </c>
      <c r="C32" s="54" t="s">
        <v>84</v>
      </c>
      <c r="D32" s="15" t="s">
        <v>38</v>
      </c>
      <c r="E32" s="55">
        <v>30</v>
      </c>
      <c r="F32" s="85">
        <v>36.95</v>
      </c>
      <c r="G32" s="17">
        <f t="shared" si="0"/>
        <v>46.07</v>
      </c>
      <c r="H32" s="17">
        <f t="shared" si="1"/>
        <v>1382.1</v>
      </c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</row>
    <row r="33" ht="38.25" customHeight="1" spans="1:63">
      <c r="A33" s="53" t="s">
        <v>85</v>
      </c>
      <c r="B33" s="72" t="s">
        <v>86</v>
      </c>
      <c r="C33" s="54" t="s">
        <v>87</v>
      </c>
      <c r="D33" s="15" t="s">
        <v>9</v>
      </c>
      <c r="E33" s="55">
        <v>3</v>
      </c>
      <c r="F33" s="85">
        <v>18.18</v>
      </c>
      <c r="G33" s="17">
        <f t="shared" si="0"/>
        <v>22.67</v>
      </c>
      <c r="H33" s="17">
        <f t="shared" si="1"/>
        <v>68.01</v>
      </c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</row>
    <row r="34" ht="38.25" customHeight="1" spans="1:63">
      <c r="A34" s="53" t="s">
        <v>88</v>
      </c>
      <c r="B34" s="72" t="s">
        <v>89</v>
      </c>
      <c r="C34" s="54" t="s">
        <v>90</v>
      </c>
      <c r="D34" s="15" t="s">
        <v>9</v>
      </c>
      <c r="E34" s="55">
        <v>4</v>
      </c>
      <c r="F34" s="85">
        <v>18.29</v>
      </c>
      <c r="G34" s="17">
        <f t="shared" si="0"/>
        <v>22.8</v>
      </c>
      <c r="H34" s="17">
        <f t="shared" si="1"/>
        <v>91.2</v>
      </c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</row>
    <row r="35" ht="38.25" customHeight="1" spans="1:63">
      <c r="A35" s="53" t="s">
        <v>91</v>
      </c>
      <c r="B35" s="72" t="s">
        <v>92</v>
      </c>
      <c r="C35" s="54" t="s">
        <v>93</v>
      </c>
      <c r="D35" s="15" t="s">
        <v>9</v>
      </c>
      <c r="E35" s="55">
        <v>2</v>
      </c>
      <c r="F35" s="85">
        <v>17.92</v>
      </c>
      <c r="G35" s="17">
        <f t="shared" si="0"/>
        <v>22.34</v>
      </c>
      <c r="H35" s="17">
        <f t="shared" si="1"/>
        <v>44.68</v>
      </c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</row>
    <row r="36" ht="38.25" customHeight="1" spans="1:63">
      <c r="A36" s="53" t="s">
        <v>94</v>
      </c>
      <c r="B36" s="72" t="s">
        <v>95</v>
      </c>
      <c r="C36" s="54" t="s">
        <v>96</v>
      </c>
      <c r="D36" s="15" t="s">
        <v>9</v>
      </c>
      <c r="E36" s="55">
        <v>2</v>
      </c>
      <c r="F36" s="85">
        <v>19.45</v>
      </c>
      <c r="G36" s="17">
        <f t="shared" si="0"/>
        <v>24.25</v>
      </c>
      <c r="H36" s="17">
        <f t="shared" si="1"/>
        <v>48.5</v>
      </c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</row>
    <row r="37" ht="38.25" customHeight="1" spans="1:63">
      <c r="A37" s="53" t="s">
        <v>97</v>
      </c>
      <c r="B37" s="72" t="s">
        <v>98</v>
      </c>
      <c r="C37" s="54" t="s">
        <v>99</v>
      </c>
      <c r="D37" s="15" t="s">
        <v>9</v>
      </c>
      <c r="E37" s="55">
        <v>3</v>
      </c>
      <c r="F37" s="87">
        <v>52.38</v>
      </c>
      <c r="G37" s="17">
        <f t="shared" si="0"/>
        <v>65.31</v>
      </c>
      <c r="H37" s="17">
        <f t="shared" si="1"/>
        <v>195.93</v>
      </c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</row>
    <row r="38" ht="38.25" customHeight="1" spans="1:63">
      <c r="A38" s="53" t="s">
        <v>100</v>
      </c>
      <c r="B38" s="72" t="s">
        <v>101</v>
      </c>
      <c r="C38" s="54" t="s">
        <v>102</v>
      </c>
      <c r="D38" s="15" t="s">
        <v>9</v>
      </c>
      <c r="E38" s="55">
        <v>2</v>
      </c>
      <c r="F38" s="87">
        <v>69.69</v>
      </c>
      <c r="G38" s="17">
        <f t="shared" si="0"/>
        <v>86.89</v>
      </c>
      <c r="H38" s="17">
        <f t="shared" si="1"/>
        <v>173.78</v>
      </c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</row>
    <row r="39" ht="38.25" customHeight="1" spans="1:63">
      <c r="A39" s="53" t="s">
        <v>103</v>
      </c>
      <c r="B39" s="72" t="s">
        <v>104</v>
      </c>
      <c r="C39" s="54" t="s">
        <v>105</v>
      </c>
      <c r="D39" s="15" t="s">
        <v>9</v>
      </c>
      <c r="E39" s="55">
        <v>2</v>
      </c>
      <c r="F39" s="87">
        <v>84.31</v>
      </c>
      <c r="G39" s="17">
        <f t="shared" si="0"/>
        <v>105.12</v>
      </c>
      <c r="H39" s="17">
        <f t="shared" si="1"/>
        <v>210.24</v>
      </c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</row>
    <row r="40" ht="38.25" customHeight="1" spans="1:63">
      <c r="A40" s="53" t="s">
        <v>106</v>
      </c>
      <c r="B40" s="72" t="s">
        <v>107</v>
      </c>
      <c r="C40" s="54" t="s">
        <v>108</v>
      </c>
      <c r="D40" s="15" t="s">
        <v>9</v>
      </c>
      <c r="E40" s="55">
        <v>1</v>
      </c>
      <c r="F40" s="87">
        <v>189.5</v>
      </c>
      <c r="G40" s="17">
        <f t="shared" si="0"/>
        <v>236.27</v>
      </c>
      <c r="H40" s="17">
        <f t="shared" si="1"/>
        <v>236.27</v>
      </c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</row>
    <row r="41" ht="38.25" customHeight="1" spans="1:63">
      <c r="A41" s="53" t="s">
        <v>109</v>
      </c>
      <c r="B41" s="72" t="s">
        <v>110</v>
      </c>
      <c r="C41" s="54" t="s">
        <v>111</v>
      </c>
      <c r="D41" s="15" t="s">
        <v>9</v>
      </c>
      <c r="E41" s="55">
        <v>1</v>
      </c>
      <c r="F41" s="87">
        <v>519.42</v>
      </c>
      <c r="G41" s="17">
        <f t="shared" si="0"/>
        <v>647.61</v>
      </c>
      <c r="H41" s="17">
        <f t="shared" si="1"/>
        <v>647.61</v>
      </c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</row>
    <row r="42" ht="38.25" customHeight="1" spans="1:63">
      <c r="A42" s="53" t="s">
        <v>112</v>
      </c>
      <c r="B42" s="72" t="s">
        <v>113</v>
      </c>
      <c r="C42" s="54" t="s">
        <v>114</v>
      </c>
      <c r="D42" s="15" t="s">
        <v>9</v>
      </c>
      <c r="E42" s="55">
        <v>1</v>
      </c>
      <c r="F42" s="87">
        <v>433.46</v>
      </c>
      <c r="G42" s="17">
        <f t="shared" si="0"/>
        <v>540.44</v>
      </c>
      <c r="H42" s="17">
        <f t="shared" si="1"/>
        <v>540.44</v>
      </c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</row>
    <row r="43" ht="34.5" customHeight="1" spans="1:63">
      <c r="A43" s="53" t="s">
        <v>115</v>
      </c>
      <c r="B43" s="56" t="s">
        <v>116</v>
      </c>
      <c r="C43" s="88" t="s">
        <v>117</v>
      </c>
      <c r="D43" s="15" t="s">
        <v>9</v>
      </c>
      <c r="E43" s="55">
        <v>12</v>
      </c>
      <c r="F43" s="85">
        <v>52</v>
      </c>
      <c r="G43" s="17">
        <f t="shared" si="0"/>
        <v>64.83</v>
      </c>
      <c r="H43" s="17">
        <f t="shared" si="1"/>
        <v>777.96</v>
      </c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</row>
    <row r="44" ht="44.25" customHeight="1" spans="1:63">
      <c r="A44" s="53" t="s">
        <v>118</v>
      </c>
      <c r="B44" s="56" t="s">
        <v>119</v>
      </c>
      <c r="C44" s="88" t="s">
        <v>120</v>
      </c>
      <c r="D44" s="15" t="s">
        <v>9</v>
      </c>
      <c r="E44" s="55">
        <v>1</v>
      </c>
      <c r="F44" s="85">
        <v>173.38</v>
      </c>
      <c r="G44" s="17">
        <f t="shared" si="0"/>
        <v>216.17</v>
      </c>
      <c r="H44" s="17">
        <f t="shared" si="1"/>
        <v>216.17</v>
      </c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</row>
    <row r="45" ht="49.15" customHeight="1" spans="1:63">
      <c r="A45" s="53" t="s">
        <v>121</v>
      </c>
      <c r="B45" s="56" t="s">
        <v>122</v>
      </c>
      <c r="C45" s="88" t="s">
        <v>123</v>
      </c>
      <c r="D45" s="15" t="s">
        <v>9</v>
      </c>
      <c r="E45" s="55">
        <v>1</v>
      </c>
      <c r="F45" s="85">
        <v>178.46</v>
      </c>
      <c r="G45" s="17">
        <f t="shared" si="0"/>
        <v>222.5</v>
      </c>
      <c r="H45" s="17">
        <f t="shared" si="1"/>
        <v>222.5</v>
      </c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</row>
    <row r="46" ht="54.75" customHeight="1" spans="1:63">
      <c r="A46" s="53" t="s">
        <v>124</v>
      </c>
      <c r="B46" s="56" t="s">
        <v>125</v>
      </c>
      <c r="C46" s="88" t="s">
        <v>126</v>
      </c>
      <c r="D46" s="15" t="s">
        <v>9</v>
      </c>
      <c r="E46" s="55">
        <v>1</v>
      </c>
      <c r="F46" s="85">
        <f>'COMP-01'!H29</f>
        <v>3659.38</v>
      </c>
      <c r="G46" s="17">
        <f t="shared" si="0"/>
        <v>4562.51</v>
      </c>
      <c r="H46" s="17">
        <f t="shared" si="1"/>
        <v>4562.51</v>
      </c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</row>
    <row r="47" ht="37.5" customHeight="1" spans="1:63">
      <c r="A47" s="53" t="s">
        <v>127</v>
      </c>
      <c r="B47" s="56" t="s">
        <v>128</v>
      </c>
      <c r="C47" s="88" t="s">
        <v>129</v>
      </c>
      <c r="D47" s="15" t="s">
        <v>9</v>
      </c>
      <c r="E47" s="55">
        <v>1</v>
      </c>
      <c r="F47" s="85">
        <f>'COMP-02'!H13</f>
        <v>1160.64</v>
      </c>
      <c r="G47" s="17">
        <f t="shared" si="0"/>
        <v>1447.09</v>
      </c>
      <c r="H47" s="17">
        <f t="shared" si="1"/>
        <v>1447.09</v>
      </c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</row>
    <row r="48" ht="18" customHeight="1" spans="1:63">
      <c r="A48" s="10" t="s">
        <v>130</v>
      </c>
      <c r="B48" s="10"/>
      <c r="C48" s="10"/>
      <c r="D48" s="10"/>
      <c r="E48" s="10"/>
      <c r="F48" s="10"/>
      <c r="G48" s="10"/>
      <c r="H48" s="23">
        <f>ROUND(SUM(H9:H47),2)</f>
        <v>144084.87</v>
      </c>
      <c r="I48" s="41"/>
      <c r="J48" s="57"/>
      <c r="K48" s="42"/>
      <c r="L48" s="57"/>
      <c r="M48" s="42"/>
      <c r="N48" s="57"/>
      <c r="O48" s="42"/>
      <c r="P48" s="64"/>
      <c r="Q48" s="42"/>
      <c r="R48" s="64"/>
      <c r="S48" s="42"/>
      <c r="T48" s="64"/>
      <c r="U48" s="42"/>
      <c r="V48" s="64"/>
      <c r="W48" s="42"/>
      <c r="X48" s="64"/>
      <c r="Y48" s="42"/>
      <c r="Z48" s="64"/>
      <c r="AA48" s="42"/>
      <c r="AB48" s="64"/>
      <c r="AC48" s="42"/>
      <c r="AD48" s="57"/>
      <c r="AE48" s="57"/>
      <c r="AF48" s="46"/>
      <c r="AG48" s="57"/>
      <c r="AH48" s="46"/>
      <c r="AI48" s="57"/>
      <c r="AJ48" s="46"/>
      <c r="AK48" s="57"/>
      <c r="AL48" s="46"/>
      <c r="AM48" s="57"/>
      <c r="AN48" s="46"/>
      <c r="AO48" s="57"/>
      <c r="AP48" s="46"/>
      <c r="AQ48" s="57"/>
      <c r="AR48" s="46"/>
      <c r="AS48" s="57"/>
      <c r="AT48" s="46"/>
      <c r="AU48" s="57"/>
      <c r="AV48" s="57"/>
      <c r="AW48" s="46"/>
      <c r="AX48" s="57"/>
      <c r="AY48" s="46"/>
      <c r="AZ48" s="57"/>
      <c r="BA48" s="46"/>
      <c r="BB48" s="57"/>
      <c r="BC48" s="46"/>
      <c r="BD48" s="57"/>
      <c r="BE48" s="46"/>
      <c r="BF48" s="57"/>
      <c r="BG48" s="46"/>
      <c r="BH48" s="57"/>
      <c r="BI48" s="46"/>
      <c r="BJ48" s="57"/>
      <c r="BK48" s="46"/>
    </row>
    <row r="49" ht="18" customHeight="1" spans="1:63">
      <c r="A49" s="89"/>
      <c r="B49" s="90"/>
      <c r="C49" s="90"/>
      <c r="D49" s="90"/>
      <c r="E49" s="90"/>
      <c r="F49" s="90"/>
      <c r="G49" s="90"/>
      <c r="H49" s="91"/>
      <c r="I49" s="41"/>
      <c r="J49" s="57"/>
      <c r="K49" s="42"/>
      <c r="L49" s="57"/>
      <c r="M49" s="42"/>
      <c r="N49" s="57"/>
      <c r="O49" s="42"/>
      <c r="P49" s="64"/>
      <c r="Q49" s="42"/>
      <c r="R49" s="64"/>
      <c r="S49" s="42"/>
      <c r="T49" s="64"/>
      <c r="U49" s="42"/>
      <c r="V49" s="64"/>
      <c r="W49" s="42"/>
      <c r="X49" s="64"/>
      <c r="Y49" s="42"/>
      <c r="Z49" s="64"/>
      <c r="AA49" s="42"/>
      <c r="AB49" s="64"/>
      <c r="AC49" s="42"/>
      <c r="AD49" s="57"/>
      <c r="AE49" s="57"/>
      <c r="AF49" s="46"/>
      <c r="AG49" s="57"/>
      <c r="AH49" s="46"/>
      <c r="AI49" s="57"/>
      <c r="AJ49" s="46"/>
      <c r="AK49" s="57"/>
      <c r="AL49" s="46"/>
      <c r="AM49" s="57"/>
      <c r="AN49" s="46"/>
      <c r="AO49" s="57"/>
      <c r="AP49" s="46"/>
      <c r="AQ49" s="57"/>
      <c r="AR49" s="46"/>
      <c r="AS49" s="57"/>
      <c r="AT49" s="46"/>
      <c r="AU49" s="57"/>
      <c r="AV49" s="57"/>
      <c r="AW49" s="46"/>
      <c r="AX49" s="57"/>
      <c r="AY49" s="46"/>
      <c r="AZ49" s="57"/>
      <c r="BA49" s="46"/>
      <c r="BB49" s="57"/>
      <c r="BC49" s="46"/>
      <c r="BD49" s="57"/>
      <c r="BE49" s="46"/>
      <c r="BF49" s="57"/>
      <c r="BG49" s="46"/>
      <c r="BH49" s="57"/>
      <c r="BI49" s="46"/>
      <c r="BJ49" s="57"/>
      <c r="BK49" s="46"/>
    </row>
    <row r="50" ht="18" customHeight="1" spans="1:63">
      <c r="A50" s="6" t="s">
        <v>131</v>
      </c>
      <c r="B50" s="7"/>
      <c r="C50" s="7"/>
      <c r="D50" s="7"/>
      <c r="E50" s="7"/>
      <c r="F50" s="7"/>
      <c r="G50" s="7"/>
      <c r="H50" s="8"/>
      <c r="I50" s="41"/>
      <c r="J50" s="57"/>
      <c r="K50" s="42"/>
      <c r="L50" s="57"/>
      <c r="M50" s="42"/>
      <c r="N50" s="57"/>
      <c r="O50" s="42"/>
      <c r="P50" s="64"/>
      <c r="Q50" s="42"/>
      <c r="R50" s="64"/>
      <c r="S50" s="42"/>
      <c r="T50" s="64"/>
      <c r="U50" s="42"/>
      <c r="V50" s="64"/>
      <c r="W50" s="42"/>
      <c r="X50" s="64"/>
      <c r="Y50" s="42"/>
      <c r="Z50" s="64"/>
      <c r="AA50" s="42"/>
      <c r="AB50" s="64"/>
      <c r="AC50" s="42"/>
      <c r="AD50" s="57"/>
      <c r="AE50" s="57"/>
      <c r="AF50" s="46"/>
      <c r="AG50" s="57"/>
      <c r="AH50" s="46"/>
      <c r="AI50" s="57"/>
      <c r="AJ50" s="46"/>
      <c r="AK50" s="57"/>
      <c r="AL50" s="46"/>
      <c r="AM50" s="57"/>
      <c r="AN50" s="46"/>
      <c r="AO50" s="57"/>
      <c r="AP50" s="46"/>
      <c r="AQ50" s="57"/>
      <c r="AR50" s="46"/>
      <c r="AS50" s="57"/>
      <c r="AT50" s="46"/>
      <c r="AU50" s="57"/>
      <c r="AV50" s="57"/>
      <c r="AW50" s="46"/>
      <c r="AX50" s="57"/>
      <c r="AY50" s="46"/>
      <c r="AZ50" s="57"/>
      <c r="BA50" s="46"/>
      <c r="BB50" s="57"/>
      <c r="BC50" s="46"/>
      <c r="BD50" s="57"/>
      <c r="BE50" s="46"/>
      <c r="BF50" s="57"/>
      <c r="BG50" s="46"/>
      <c r="BH50" s="57"/>
      <c r="BI50" s="46"/>
      <c r="BJ50" s="57"/>
      <c r="BK50" s="46"/>
    </row>
    <row r="51" ht="18" customHeight="1" spans="1:63">
      <c r="A51" s="6" t="s">
        <v>132</v>
      </c>
      <c r="B51" s="7"/>
      <c r="C51" s="7"/>
      <c r="D51" s="7"/>
      <c r="E51" s="7"/>
      <c r="F51" s="7"/>
      <c r="G51" s="7"/>
      <c r="H51" s="8"/>
      <c r="I51" s="41"/>
      <c r="J51" s="57"/>
      <c r="K51" s="42"/>
      <c r="L51" s="57"/>
      <c r="M51" s="42"/>
      <c r="N51" s="57"/>
      <c r="O51" s="42"/>
      <c r="P51" s="64"/>
      <c r="Q51" s="42"/>
      <c r="R51" s="64"/>
      <c r="S51" s="42"/>
      <c r="T51" s="64"/>
      <c r="U51" s="42"/>
      <c r="V51" s="64"/>
      <c r="W51" s="42"/>
      <c r="X51" s="64"/>
      <c r="Y51" s="42"/>
      <c r="Z51" s="64"/>
      <c r="AA51" s="42"/>
      <c r="AB51" s="64"/>
      <c r="AC51" s="42"/>
      <c r="AD51" s="57"/>
      <c r="AE51" s="57"/>
      <c r="AF51" s="46"/>
      <c r="AG51" s="57"/>
      <c r="AH51" s="46"/>
      <c r="AI51" s="57"/>
      <c r="AJ51" s="46"/>
      <c r="AK51" s="57"/>
      <c r="AL51" s="46"/>
      <c r="AM51" s="57"/>
      <c r="AN51" s="46"/>
      <c r="AO51" s="57"/>
      <c r="AP51" s="46"/>
      <c r="AQ51" s="57"/>
      <c r="AR51" s="46"/>
      <c r="AS51" s="57"/>
      <c r="AT51" s="46"/>
      <c r="AU51" s="57"/>
      <c r="AV51" s="57"/>
      <c r="AW51" s="46"/>
      <c r="AX51" s="57"/>
      <c r="AY51" s="46"/>
      <c r="AZ51" s="57"/>
      <c r="BA51" s="46"/>
      <c r="BB51" s="57"/>
      <c r="BC51" s="46"/>
      <c r="BD51" s="57"/>
      <c r="BE51" s="46"/>
      <c r="BF51" s="57"/>
      <c r="BG51" s="46"/>
      <c r="BH51" s="57"/>
      <c r="BI51" s="46"/>
      <c r="BJ51" s="57"/>
      <c r="BK51" s="46"/>
    </row>
    <row r="52" ht="33" customHeight="1" spans="1:63">
      <c r="A52" s="47" t="s">
        <v>6</v>
      </c>
      <c r="B52" s="47" t="s">
        <v>7</v>
      </c>
      <c r="C52" s="47" t="s">
        <v>8</v>
      </c>
      <c r="D52" s="47" t="s">
        <v>9</v>
      </c>
      <c r="E52" s="47" t="s">
        <v>10</v>
      </c>
      <c r="F52" s="79" t="s">
        <v>11</v>
      </c>
      <c r="G52" s="47" t="s">
        <v>12</v>
      </c>
      <c r="H52" s="47" t="s">
        <v>13</v>
      </c>
      <c r="I52" s="41"/>
      <c r="J52" s="57"/>
      <c r="K52" s="42"/>
      <c r="L52" s="57"/>
      <c r="M52" s="42"/>
      <c r="N52" s="57"/>
      <c r="O52" s="42"/>
      <c r="P52" s="64"/>
      <c r="Q52" s="42"/>
      <c r="R52" s="64"/>
      <c r="S52" s="42"/>
      <c r="T52" s="64"/>
      <c r="U52" s="42"/>
      <c r="V52" s="64"/>
      <c r="W52" s="42"/>
      <c r="X52" s="64"/>
      <c r="Y52" s="42"/>
      <c r="Z52" s="64"/>
      <c r="AA52" s="42"/>
      <c r="AB52" s="64"/>
      <c r="AC52" s="42"/>
      <c r="AD52" s="57"/>
      <c r="AE52" s="57"/>
      <c r="AF52" s="46"/>
      <c r="AG52" s="57"/>
      <c r="AH52" s="46"/>
      <c r="AI52" s="57"/>
      <c r="AJ52" s="46"/>
      <c r="AK52" s="57"/>
      <c r="AL52" s="46"/>
      <c r="AM52" s="57"/>
      <c r="AN52" s="46"/>
      <c r="AO52" s="57"/>
      <c r="AP52" s="46"/>
      <c r="AQ52" s="57"/>
      <c r="AR52" s="46"/>
      <c r="AS52" s="57"/>
      <c r="AT52" s="46"/>
      <c r="AU52" s="57"/>
      <c r="AV52" s="57"/>
      <c r="AW52" s="46"/>
      <c r="AX52" s="57"/>
      <c r="AY52" s="46"/>
      <c r="AZ52" s="57"/>
      <c r="BA52" s="46"/>
      <c r="BB52" s="57"/>
      <c r="BC52" s="46"/>
      <c r="BD52" s="57"/>
      <c r="BE52" s="46"/>
      <c r="BF52" s="57"/>
      <c r="BG52" s="46"/>
      <c r="BH52" s="57"/>
      <c r="BI52" s="46"/>
      <c r="BJ52" s="57"/>
      <c r="BK52" s="46"/>
    </row>
    <row r="53" ht="21" customHeight="1" spans="1:63">
      <c r="A53" s="51">
        <v>2</v>
      </c>
      <c r="B53" s="51" t="s">
        <v>7</v>
      </c>
      <c r="C53" s="51" t="s">
        <v>14</v>
      </c>
      <c r="D53" s="51"/>
      <c r="E53" s="51"/>
      <c r="F53" s="84"/>
      <c r="G53" s="52"/>
      <c r="H53" s="52"/>
      <c r="I53" s="41"/>
      <c r="J53" s="57"/>
      <c r="K53" s="42"/>
      <c r="L53" s="57"/>
      <c r="M53" s="42"/>
      <c r="N53" s="57"/>
      <c r="O53" s="42"/>
      <c r="P53" s="64"/>
      <c r="Q53" s="42"/>
      <c r="R53" s="64"/>
      <c r="S53" s="42"/>
      <c r="T53" s="64"/>
      <c r="U53" s="42"/>
      <c r="V53" s="64"/>
      <c r="W53" s="42"/>
      <c r="X53" s="64"/>
      <c r="Y53" s="42"/>
      <c r="Z53" s="64"/>
      <c r="AA53" s="42"/>
      <c r="AB53" s="64"/>
      <c r="AC53" s="42"/>
      <c r="AD53" s="57"/>
      <c r="AE53" s="57"/>
      <c r="AF53" s="46"/>
      <c r="AG53" s="57"/>
      <c r="AH53" s="46"/>
      <c r="AI53" s="57"/>
      <c r="AJ53" s="46"/>
      <c r="AK53" s="57"/>
      <c r="AL53" s="46"/>
      <c r="AM53" s="57"/>
      <c r="AN53" s="46"/>
      <c r="AO53" s="57"/>
      <c r="AP53" s="46"/>
      <c r="AQ53" s="57"/>
      <c r="AR53" s="46"/>
      <c r="AS53" s="57"/>
      <c r="AT53" s="46"/>
      <c r="AU53" s="57"/>
      <c r="AV53" s="57"/>
      <c r="AW53" s="46"/>
      <c r="AX53" s="57"/>
      <c r="AY53" s="46"/>
      <c r="AZ53" s="57"/>
      <c r="BA53" s="46"/>
      <c r="BB53" s="57"/>
      <c r="BC53" s="46"/>
      <c r="BD53" s="57"/>
      <c r="BE53" s="46"/>
      <c r="BF53" s="57"/>
      <c r="BG53" s="46"/>
      <c r="BH53" s="57"/>
      <c r="BI53" s="46"/>
      <c r="BJ53" s="57"/>
      <c r="BK53" s="46"/>
    </row>
    <row r="54" ht="32.25" customHeight="1" spans="1:63">
      <c r="A54" s="12" t="s">
        <v>133</v>
      </c>
      <c r="B54" s="13" t="s">
        <v>59</v>
      </c>
      <c r="C54" s="14" t="s">
        <v>60</v>
      </c>
      <c r="D54" s="15" t="s">
        <v>38</v>
      </c>
      <c r="E54" s="12">
        <v>500</v>
      </c>
      <c r="F54" s="85">
        <v>22.64</v>
      </c>
      <c r="G54" s="17">
        <f t="shared" ref="G54:G72" si="3">ROUND(F54+(F54*$H$6),2)</f>
        <v>28.23</v>
      </c>
      <c r="H54" s="17">
        <f>ROUND(SUM(E54*G54),2)</f>
        <v>14115</v>
      </c>
      <c r="I54" s="41"/>
      <c r="J54" s="57"/>
      <c r="K54" s="42"/>
      <c r="L54" s="57"/>
      <c r="M54" s="42"/>
      <c r="N54" s="57"/>
      <c r="O54" s="42"/>
      <c r="P54" s="64"/>
      <c r="Q54" s="42"/>
      <c r="R54" s="64"/>
      <c r="S54" s="42"/>
      <c r="T54" s="64"/>
      <c r="U54" s="42"/>
      <c r="V54" s="64"/>
      <c r="W54" s="42"/>
      <c r="X54" s="64"/>
      <c r="Y54" s="42"/>
      <c r="Z54" s="64"/>
      <c r="AA54" s="42"/>
      <c r="AB54" s="64"/>
      <c r="AC54" s="42"/>
      <c r="AD54" s="57"/>
      <c r="AE54" s="57"/>
      <c r="AF54" s="46"/>
      <c r="AG54" s="57"/>
      <c r="AH54" s="46"/>
      <c r="AI54" s="57"/>
      <c r="AJ54" s="46"/>
      <c r="AK54" s="57"/>
      <c r="AL54" s="46"/>
      <c r="AM54" s="57"/>
      <c r="AN54" s="46"/>
      <c r="AO54" s="57"/>
      <c r="AP54" s="46"/>
      <c r="AQ54" s="57"/>
      <c r="AR54" s="46"/>
      <c r="AS54" s="57"/>
      <c r="AT54" s="46"/>
      <c r="AU54" s="57"/>
      <c r="AV54" s="57"/>
      <c r="AW54" s="46"/>
      <c r="AX54" s="57"/>
      <c r="AY54" s="46"/>
      <c r="AZ54" s="57"/>
      <c r="BA54" s="46"/>
      <c r="BB54" s="57"/>
      <c r="BC54" s="46"/>
      <c r="BD54" s="57"/>
      <c r="BE54" s="46"/>
      <c r="BF54" s="57"/>
      <c r="BG54" s="46"/>
      <c r="BH54" s="57"/>
      <c r="BI54" s="46"/>
      <c r="BJ54" s="57"/>
      <c r="BK54" s="46"/>
    </row>
    <row r="55" ht="33" customHeight="1" spans="1:63">
      <c r="A55" s="12" t="s">
        <v>134</v>
      </c>
      <c r="B55" s="13" t="s">
        <v>135</v>
      </c>
      <c r="C55" s="14" t="s">
        <v>136</v>
      </c>
      <c r="D55" s="15" t="s">
        <v>38</v>
      </c>
      <c r="E55" s="12">
        <v>9</v>
      </c>
      <c r="F55" s="85">
        <v>13.04</v>
      </c>
      <c r="G55" s="17">
        <f t="shared" si="3"/>
        <v>16.26</v>
      </c>
      <c r="H55" s="17">
        <f>ROUND(SUM(E55*G55),2)</f>
        <v>146.34</v>
      </c>
      <c r="I55" s="41"/>
      <c r="J55" s="57"/>
      <c r="K55" s="42"/>
      <c r="L55" s="57"/>
      <c r="M55" s="42"/>
      <c r="N55" s="57"/>
      <c r="O55" s="42"/>
      <c r="P55" s="64"/>
      <c r="Q55" s="42"/>
      <c r="R55" s="64"/>
      <c r="S55" s="42"/>
      <c r="T55" s="64"/>
      <c r="U55" s="42"/>
      <c r="V55" s="64"/>
      <c r="W55" s="42"/>
      <c r="X55" s="64"/>
      <c r="Y55" s="42"/>
      <c r="Z55" s="64"/>
      <c r="AA55" s="42"/>
      <c r="AB55" s="64"/>
      <c r="AC55" s="42"/>
      <c r="AD55" s="57"/>
      <c r="AE55" s="57"/>
      <c r="AF55" s="46"/>
      <c r="AG55" s="57"/>
      <c r="AH55" s="46"/>
      <c r="AI55" s="57"/>
      <c r="AJ55" s="46"/>
      <c r="AK55" s="57"/>
      <c r="AL55" s="46"/>
      <c r="AM55" s="57"/>
      <c r="AN55" s="46"/>
      <c r="AO55" s="57"/>
      <c r="AP55" s="46"/>
      <c r="AQ55" s="57"/>
      <c r="AR55" s="46"/>
      <c r="AS55" s="57"/>
      <c r="AT55" s="46"/>
      <c r="AU55" s="57"/>
      <c r="AV55" s="57"/>
      <c r="AW55" s="46"/>
      <c r="AX55" s="57"/>
      <c r="AY55" s="46"/>
      <c r="AZ55" s="57"/>
      <c r="BA55" s="46"/>
      <c r="BB55" s="57"/>
      <c r="BC55" s="46"/>
      <c r="BD55" s="57"/>
      <c r="BE55" s="46"/>
      <c r="BF55" s="57"/>
      <c r="BG55" s="46"/>
      <c r="BH55" s="57"/>
      <c r="BI55" s="46"/>
      <c r="BJ55" s="57"/>
      <c r="BK55" s="46"/>
    </row>
    <row r="56" ht="35.25" customHeight="1" spans="1:63">
      <c r="A56" s="12" t="s">
        <v>137</v>
      </c>
      <c r="B56" s="21" t="s">
        <v>74</v>
      </c>
      <c r="C56" s="14" t="s">
        <v>75</v>
      </c>
      <c r="D56" s="15" t="s">
        <v>38</v>
      </c>
      <c r="E56" s="12">
        <v>51</v>
      </c>
      <c r="F56" s="85">
        <v>31.11</v>
      </c>
      <c r="G56" s="17">
        <f t="shared" si="3"/>
        <v>38.79</v>
      </c>
      <c r="H56" s="17">
        <f t="shared" ref="H56:H72" si="4">ROUND(SUM(E56*G56),2)</f>
        <v>1978.29</v>
      </c>
      <c r="I56" s="41"/>
      <c r="J56" s="57"/>
      <c r="K56" s="42"/>
      <c r="L56" s="57"/>
      <c r="M56" s="42"/>
      <c r="N56" s="57"/>
      <c r="O56" s="42"/>
      <c r="P56" s="64"/>
      <c r="Q56" s="42"/>
      <c r="R56" s="64"/>
      <c r="S56" s="42"/>
      <c r="T56" s="64"/>
      <c r="U56" s="42"/>
      <c r="V56" s="64"/>
      <c r="W56" s="42"/>
      <c r="X56" s="64"/>
      <c r="Y56" s="42"/>
      <c r="Z56" s="64"/>
      <c r="AA56" s="42"/>
      <c r="AB56" s="64"/>
      <c r="AC56" s="42"/>
      <c r="AD56" s="57"/>
      <c r="AE56" s="57"/>
      <c r="AF56" s="46"/>
      <c r="AG56" s="57"/>
      <c r="AH56" s="46"/>
      <c r="AI56" s="57"/>
      <c r="AJ56" s="46"/>
      <c r="AK56" s="57"/>
      <c r="AL56" s="46"/>
      <c r="AM56" s="57"/>
      <c r="AN56" s="46"/>
      <c r="AO56" s="57"/>
      <c r="AP56" s="46"/>
      <c r="AQ56" s="57"/>
      <c r="AR56" s="46"/>
      <c r="AS56" s="57"/>
      <c r="AT56" s="46"/>
      <c r="AU56" s="57"/>
      <c r="AV56" s="57"/>
      <c r="AW56" s="46"/>
      <c r="AX56" s="57"/>
      <c r="AY56" s="46"/>
      <c r="AZ56" s="57"/>
      <c r="BA56" s="46"/>
      <c r="BB56" s="57"/>
      <c r="BC56" s="46"/>
      <c r="BD56" s="57"/>
      <c r="BE56" s="46"/>
      <c r="BF56" s="57"/>
      <c r="BG56" s="46"/>
      <c r="BH56" s="57"/>
      <c r="BI56" s="46"/>
      <c r="BJ56" s="57"/>
      <c r="BK56" s="46"/>
    </row>
    <row r="57" ht="26.25" customHeight="1" spans="1:8">
      <c r="A57" s="12" t="s">
        <v>138</v>
      </c>
      <c r="B57" s="21" t="s">
        <v>139</v>
      </c>
      <c r="C57" s="14" t="s">
        <v>32</v>
      </c>
      <c r="D57" s="15" t="s">
        <v>9</v>
      </c>
      <c r="E57" s="12">
        <v>16</v>
      </c>
      <c r="F57" s="85">
        <v>7.08</v>
      </c>
      <c r="G57" s="17">
        <f t="shared" si="3"/>
        <v>8.83</v>
      </c>
      <c r="H57" s="17">
        <f t="shared" si="4"/>
        <v>141.28</v>
      </c>
    </row>
    <row r="58" ht="37.5" customHeight="1" spans="1:8">
      <c r="A58" s="12" t="s">
        <v>140</v>
      </c>
      <c r="B58" s="21" t="s">
        <v>22</v>
      </c>
      <c r="C58" s="14" t="s">
        <v>23</v>
      </c>
      <c r="D58" s="15" t="s">
        <v>9</v>
      </c>
      <c r="E58" s="12">
        <v>16</v>
      </c>
      <c r="F58" s="85">
        <v>53.31</v>
      </c>
      <c r="G58" s="17">
        <f t="shared" si="3"/>
        <v>66.47</v>
      </c>
      <c r="H58" s="17">
        <f t="shared" si="4"/>
        <v>1063.52</v>
      </c>
    </row>
    <row r="59" ht="37.5" customHeight="1" spans="1:8">
      <c r="A59" s="12" t="s">
        <v>141</v>
      </c>
      <c r="B59" s="21" t="s">
        <v>92</v>
      </c>
      <c r="C59" s="14" t="s">
        <v>93</v>
      </c>
      <c r="D59" s="15" t="s">
        <v>9</v>
      </c>
      <c r="E59" s="12">
        <v>7</v>
      </c>
      <c r="F59" s="85">
        <v>17.92</v>
      </c>
      <c r="G59" s="17">
        <f t="shared" si="3"/>
        <v>22.34</v>
      </c>
      <c r="H59" s="17">
        <f t="shared" si="4"/>
        <v>156.38</v>
      </c>
    </row>
    <row r="60" ht="37.5" customHeight="1" spans="1:8">
      <c r="A60" s="12" t="s">
        <v>142</v>
      </c>
      <c r="B60" s="21" t="s">
        <v>95</v>
      </c>
      <c r="C60" s="14" t="s">
        <v>96</v>
      </c>
      <c r="D60" s="15" t="s">
        <v>9</v>
      </c>
      <c r="E60" s="12">
        <v>11</v>
      </c>
      <c r="F60" s="85">
        <v>19.45</v>
      </c>
      <c r="G60" s="17">
        <f t="shared" si="3"/>
        <v>24.25</v>
      </c>
      <c r="H60" s="17">
        <f t="shared" si="4"/>
        <v>266.75</v>
      </c>
    </row>
    <row r="61" ht="37.5" customHeight="1" spans="1:8">
      <c r="A61" s="12" t="s">
        <v>143</v>
      </c>
      <c r="B61" s="21" t="s">
        <v>98</v>
      </c>
      <c r="C61" s="14" t="s">
        <v>99</v>
      </c>
      <c r="D61" s="15" t="s">
        <v>9</v>
      </c>
      <c r="E61" s="12">
        <v>2</v>
      </c>
      <c r="F61" s="87">
        <v>52.38</v>
      </c>
      <c r="G61" s="17">
        <f t="shared" si="3"/>
        <v>65.31</v>
      </c>
      <c r="H61" s="17">
        <f t="shared" si="4"/>
        <v>130.62</v>
      </c>
    </row>
    <row r="62" ht="37.5" customHeight="1" spans="1:8">
      <c r="A62" s="12" t="s">
        <v>144</v>
      </c>
      <c r="B62" s="92" t="s">
        <v>145</v>
      </c>
      <c r="C62" s="93" t="s">
        <v>146</v>
      </c>
      <c r="D62" s="94" t="s">
        <v>9</v>
      </c>
      <c r="E62" s="95">
        <v>1</v>
      </c>
      <c r="F62" s="96">
        <v>46.89</v>
      </c>
      <c r="G62" s="17">
        <f t="shared" si="3"/>
        <v>58.46</v>
      </c>
      <c r="H62" s="17">
        <f t="shared" si="4"/>
        <v>58.46</v>
      </c>
    </row>
    <row r="63" ht="37.5" customHeight="1" spans="1:8">
      <c r="A63" s="12" t="s">
        <v>147</v>
      </c>
      <c r="B63" s="21" t="s">
        <v>104</v>
      </c>
      <c r="C63" s="14" t="s">
        <v>105</v>
      </c>
      <c r="D63" s="15" t="s">
        <v>9</v>
      </c>
      <c r="E63" s="12">
        <v>3</v>
      </c>
      <c r="F63" s="87">
        <v>84.31</v>
      </c>
      <c r="G63" s="17">
        <f t="shared" si="3"/>
        <v>105.12</v>
      </c>
      <c r="H63" s="17">
        <f t="shared" si="4"/>
        <v>315.36</v>
      </c>
    </row>
    <row r="64" ht="37.5" customHeight="1" spans="1:8">
      <c r="A64" s="12" t="s">
        <v>148</v>
      </c>
      <c r="B64" s="21" t="s">
        <v>149</v>
      </c>
      <c r="C64" s="14" t="s">
        <v>150</v>
      </c>
      <c r="D64" s="15" t="s">
        <v>9</v>
      </c>
      <c r="E64" s="12">
        <v>1</v>
      </c>
      <c r="F64" s="87">
        <v>96.41</v>
      </c>
      <c r="G64" s="17">
        <f t="shared" si="3"/>
        <v>120.2</v>
      </c>
      <c r="H64" s="17">
        <f t="shared" si="4"/>
        <v>120.2</v>
      </c>
    </row>
    <row r="65" ht="37.5" customHeight="1" spans="1:8">
      <c r="A65" s="12" t="s">
        <v>151</v>
      </c>
      <c r="B65" s="21" t="s">
        <v>110</v>
      </c>
      <c r="C65" s="14" t="s">
        <v>111</v>
      </c>
      <c r="D65" s="15" t="s">
        <v>9</v>
      </c>
      <c r="E65" s="12">
        <v>1</v>
      </c>
      <c r="F65" s="87">
        <v>519.42</v>
      </c>
      <c r="G65" s="17">
        <f t="shared" si="3"/>
        <v>647.61</v>
      </c>
      <c r="H65" s="17">
        <f t="shared" si="4"/>
        <v>647.61</v>
      </c>
    </row>
    <row r="66" ht="37.5" customHeight="1" spans="1:8">
      <c r="A66" s="12" t="s">
        <v>152</v>
      </c>
      <c r="B66" s="21" t="s">
        <v>113</v>
      </c>
      <c r="C66" s="14" t="s">
        <v>114</v>
      </c>
      <c r="D66" s="15" t="s">
        <v>9</v>
      </c>
      <c r="E66" s="12">
        <v>1</v>
      </c>
      <c r="F66" s="87">
        <v>433.46</v>
      </c>
      <c r="G66" s="17">
        <f t="shared" si="3"/>
        <v>540.44</v>
      </c>
      <c r="H66" s="17">
        <f t="shared" si="4"/>
        <v>540.44</v>
      </c>
    </row>
    <row r="67" ht="37.5" customHeight="1" spans="1:8">
      <c r="A67" s="12" t="s">
        <v>153</v>
      </c>
      <c r="B67" s="13" t="s">
        <v>116</v>
      </c>
      <c r="C67" s="25" t="s">
        <v>117</v>
      </c>
      <c r="D67" s="15" t="s">
        <v>9</v>
      </c>
      <c r="E67" s="12">
        <v>5</v>
      </c>
      <c r="F67" s="85">
        <v>52</v>
      </c>
      <c r="G67" s="17">
        <f t="shared" si="3"/>
        <v>64.83</v>
      </c>
      <c r="H67" s="17">
        <f t="shared" si="4"/>
        <v>324.15</v>
      </c>
    </row>
    <row r="68" ht="31.5" spans="1:8">
      <c r="A68" s="12" t="s">
        <v>154</v>
      </c>
      <c r="B68" s="13">
        <v>104794</v>
      </c>
      <c r="C68" s="25" t="s">
        <v>40</v>
      </c>
      <c r="D68" s="15" t="s">
        <v>38</v>
      </c>
      <c r="E68" s="12">
        <v>500</v>
      </c>
      <c r="F68" s="85">
        <v>0.95</v>
      </c>
      <c r="G68" s="17">
        <f t="shared" si="3"/>
        <v>1.18</v>
      </c>
      <c r="H68" s="17">
        <f t="shared" si="4"/>
        <v>590</v>
      </c>
    </row>
    <row r="69" ht="47.25" spans="1:8">
      <c r="A69" s="12" t="s">
        <v>155</v>
      </c>
      <c r="B69" s="13" t="s">
        <v>46</v>
      </c>
      <c r="C69" s="25" t="s">
        <v>156</v>
      </c>
      <c r="D69" s="15" t="s">
        <v>9</v>
      </c>
      <c r="E69" s="12">
        <v>1</v>
      </c>
      <c r="F69" s="85">
        <v>279.45</v>
      </c>
      <c r="G69" s="17">
        <f t="shared" si="3"/>
        <v>348.42</v>
      </c>
      <c r="H69" s="17">
        <f t="shared" si="4"/>
        <v>348.42</v>
      </c>
    </row>
    <row r="70" ht="47.25" spans="1:8">
      <c r="A70" s="12" t="s">
        <v>157</v>
      </c>
      <c r="B70" s="13" t="s">
        <v>49</v>
      </c>
      <c r="C70" s="25" t="s">
        <v>50</v>
      </c>
      <c r="D70" s="15" t="s">
        <v>51</v>
      </c>
      <c r="E70" s="12">
        <v>15</v>
      </c>
      <c r="F70" s="85">
        <v>1.86</v>
      </c>
      <c r="G70" s="17">
        <f t="shared" si="3"/>
        <v>2.32</v>
      </c>
      <c r="H70" s="17">
        <f t="shared" si="4"/>
        <v>34.8</v>
      </c>
    </row>
    <row r="71" ht="46.5" customHeight="1" spans="1:8">
      <c r="A71" s="12" t="s">
        <v>158</v>
      </c>
      <c r="B71" s="13" t="s">
        <v>122</v>
      </c>
      <c r="C71" s="25" t="s">
        <v>123</v>
      </c>
      <c r="D71" s="15" t="s">
        <v>9</v>
      </c>
      <c r="E71" s="12">
        <v>1</v>
      </c>
      <c r="F71" s="85">
        <v>178.46</v>
      </c>
      <c r="G71" s="17">
        <f t="shared" si="3"/>
        <v>222.5</v>
      </c>
      <c r="H71" s="17">
        <f t="shared" si="4"/>
        <v>222.5</v>
      </c>
    </row>
    <row r="72" ht="48" customHeight="1" spans="1:8">
      <c r="A72" s="12" t="s">
        <v>159</v>
      </c>
      <c r="B72" s="13" t="s">
        <v>160</v>
      </c>
      <c r="C72" s="25" t="s">
        <v>161</v>
      </c>
      <c r="D72" s="15" t="s">
        <v>9</v>
      </c>
      <c r="E72" s="12">
        <v>1</v>
      </c>
      <c r="F72" s="85">
        <f>'COMP-03'!H29</f>
        <v>3005.92</v>
      </c>
      <c r="G72" s="17">
        <f t="shared" si="3"/>
        <v>3747.78</v>
      </c>
      <c r="H72" s="17">
        <f t="shared" si="4"/>
        <v>3747.78</v>
      </c>
    </row>
    <row r="73" ht="15.75" spans="1:8">
      <c r="A73" s="10" t="s">
        <v>162</v>
      </c>
      <c r="B73" s="10"/>
      <c r="C73" s="10"/>
      <c r="D73" s="10"/>
      <c r="E73" s="10"/>
      <c r="F73" s="10"/>
      <c r="G73" s="10"/>
      <c r="H73" s="23">
        <f>ROUND(SUM(H54:H72),2)</f>
        <v>24947.9</v>
      </c>
    </row>
    <row r="74" ht="15.75" spans="1:8">
      <c r="A74" s="89" t="s">
        <v>163</v>
      </c>
      <c r="B74" s="90"/>
      <c r="C74" s="90"/>
      <c r="D74" s="90"/>
      <c r="E74" s="90"/>
      <c r="F74" s="90"/>
      <c r="G74" s="91"/>
      <c r="H74" s="97">
        <f>H73+H48</f>
        <v>169032.77</v>
      </c>
    </row>
    <row r="75" ht="15" customHeight="1" spans="1:9">
      <c r="A75" s="98" t="s">
        <v>164</v>
      </c>
      <c r="B75" s="99"/>
      <c r="C75" s="99"/>
      <c r="D75" s="99"/>
      <c r="E75" s="99"/>
      <c r="F75" s="99"/>
      <c r="G75" s="99"/>
      <c r="H75" s="100"/>
      <c r="I75" s="107"/>
    </row>
    <row r="76" customHeight="1" spans="1:9">
      <c r="A76" s="101" t="s">
        <v>165</v>
      </c>
      <c r="B76" s="102"/>
      <c r="C76" s="102"/>
      <c r="D76" s="102"/>
      <c r="E76" s="102"/>
      <c r="F76" s="102"/>
      <c r="G76" s="102"/>
      <c r="H76" s="103"/>
      <c r="I76" s="108"/>
    </row>
    <row r="77" customHeight="1" spans="1:9">
      <c r="A77" s="104"/>
      <c r="B77" s="105"/>
      <c r="C77" s="105"/>
      <c r="D77" s="105"/>
      <c r="E77" s="105"/>
      <c r="F77" s="105"/>
      <c r="G77" s="105"/>
      <c r="H77" s="106"/>
      <c r="I77" s="108"/>
    </row>
    <row r="78" ht="76.5" customHeight="1" spans="1:9">
      <c r="A78" s="27" t="s">
        <v>166</v>
      </c>
      <c r="B78" s="28"/>
      <c r="C78" s="28"/>
      <c r="D78" s="28"/>
      <c r="E78" s="28"/>
      <c r="F78" s="28"/>
      <c r="G78" s="28"/>
      <c r="H78" s="43"/>
      <c r="I78" s="109"/>
    </row>
    <row r="79" ht="15" customHeight="1" spans="1:9">
      <c r="A79" s="29" t="s">
        <v>167</v>
      </c>
      <c r="B79" s="30"/>
      <c r="C79" s="30"/>
      <c r="D79" s="30"/>
      <c r="E79" s="30"/>
      <c r="F79" s="30"/>
      <c r="G79" s="30"/>
      <c r="H79" s="44"/>
      <c r="I79" s="110"/>
    </row>
  </sheetData>
  <mergeCells count="45">
    <mergeCell ref="A1:H1"/>
    <mergeCell ref="A2:H2"/>
    <mergeCell ref="A3:E3"/>
    <mergeCell ref="A4:H4"/>
    <mergeCell ref="A5:H5"/>
    <mergeCell ref="A6:F6"/>
    <mergeCell ref="J6:AC6"/>
    <mergeCell ref="AE6:AT6"/>
    <mergeCell ref="AV6:BK6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E7:AF7"/>
    <mergeCell ref="AG7:AH7"/>
    <mergeCell ref="AI7:AJ7"/>
    <mergeCell ref="AK7:AL7"/>
    <mergeCell ref="AM7:AN7"/>
    <mergeCell ref="AO7:AP7"/>
    <mergeCell ref="AQ7:AR7"/>
    <mergeCell ref="AS7:AT7"/>
    <mergeCell ref="AV7:AW7"/>
    <mergeCell ref="AX7:AY7"/>
    <mergeCell ref="AZ7:BA7"/>
    <mergeCell ref="BB7:BC7"/>
    <mergeCell ref="BD7:BE7"/>
    <mergeCell ref="BF7:BG7"/>
    <mergeCell ref="BH7:BI7"/>
    <mergeCell ref="BJ7:BK7"/>
    <mergeCell ref="A48:G48"/>
    <mergeCell ref="A49:H49"/>
    <mergeCell ref="A50:H50"/>
    <mergeCell ref="A51:H51"/>
    <mergeCell ref="A73:G73"/>
    <mergeCell ref="A74:G74"/>
    <mergeCell ref="A75:H75"/>
    <mergeCell ref="A78:H78"/>
    <mergeCell ref="A79:H79"/>
    <mergeCell ref="A76:H77"/>
  </mergeCells>
  <printOptions horizontalCentered="1"/>
  <pageMargins left="0.511811023622047" right="0.511811023622047" top="0.78740157480315" bottom="0.78740157480315" header="0.31496062992126" footer="0.31496062992126"/>
  <pageSetup paperSize="9" scale="50" orientation="portrait" horizontalDpi="600" vertic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L42"/>
  <sheetViews>
    <sheetView zoomScale="90" zoomScaleNormal="90" zoomScaleSheetLayoutView="60" topLeftCell="A40" workbookViewId="0">
      <selection activeCell="J13" sqref="J13"/>
    </sheetView>
  </sheetViews>
  <sheetFormatPr defaultColWidth="9.14285714285714" defaultRowHeight="12.75"/>
  <cols>
    <col min="1" max="1" width="6.85714285714286" style="2" customWidth="1"/>
    <col min="2" max="2" width="15" style="2" customWidth="1"/>
    <col min="3" max="3" width="81.7142857142857" style="2" customWidth="1"/>
    <col min="4" max="4" width="7.28571428571429" style="2" customWidth="1"/>
    <col min="5" max="5" width="10.7142857142857" style="2"/>
    <col min="6" max="6" width="16.7142857142857" style="66" customWidth="1"/>
    <col min="7" max="9" width="14.2857142857143" style="2" customWidth="1"/>
    <col min="10" max="10" width="13.4285714285714" style="2"/>
    <col min="11" max="11" width="8.14285714285714" style="2" customWidth="1"/>
    <col min="12" max="12" width="11.7142857142857" style="2" customWidth="1"/>
    <col min="13" max="13" width="9.42857142857143" style="2"/>
    <col min="14" max="14" width="10.4285714285714" style="2" customWidth="1"/>
    <col min="15" max="15" width="9.28571428571429" style="2"/>
    <col min="16" max="16" width="11" style="2" customWidth="1"/>
    <col min="17" max="17" width="9.28571428571429" style="2"/>
    <col min="18" max="18" width="11.5714285714286" style="2"/>
    <col min="19" max="19" width="9.28571428571429" style="2"/>
    <col min="20" max="20" width="11.4285714285714" style="2"/>
    <col min="21" max="21" width="9.42857142857143" style="2"/>
    <col min="22" max="22" width="11.5714285714286" style="2"/>
    <col min="23" max="23" width="9.14285714285714" style="2"/>
    <col min="24" max="24" width="10.5714285714286" style="2"/>
    <col min="25" max="25" width="9.14285714285714" style="2"/>
    <col min="26" max="26" width="10.8571428571429" style="2" customWidth="1"/>
    <col min="27" max="27" width="9.14285714285714" style="2"/>
    <col min="28" max="28" width="11.5714285714286" style="2" customWidth="1"/>
    <col min="29" max="29" width="9.14285714285714" style="2"/>
    <col min="30" max="30" width="11.5714285714286" style="2"/>
    <col min="31" max="31" width="14.8571428571429" style="2" customWidth="1"/>
    <col min="32" max="32" width="9.14285714285714" style="2"/>
    <col min="33" max="33" width="11.5714285714286" style="2" customWidth="1"/>
    <col min="34" max="34" width="9.14285714285714" style="2"/>
    <col min="35" max="35" width="11" style="2" customWidth="1"/>
    <col min="36" max="36" width="9.14285714285714" style="2"/>
    <col min="37" max="37" width="11.8571428571429" style="2" customWidth="1"/>
    <col min="38" max="38" width="9.14285714285714" style="2"/>
    <col min="39" max="39" width="10.5714285714286" style="2" customWidth="1"/>
    <col min="40" max="40" width="9.28571428571429" style="2"/>
    <col min="41" max="41" width="11.2857142857143" style="2"/>
    <col min="42" max="42" width="9.14285714285714" style="2"/>
    <col min="43" max="43" width="11.4285714285714" style="2" customWidth="1"/>
    <col min="44" max="44" width="9.14285714285714" style="2"/>
    <col min="45" max="45" width="12.1428571428571" style="2" customWidth="1"/>
    <col min="46" max="46" width="9.14285714285714" style="2"/>
    <col min="47" max="47" width="10.8571428571429" style="2"/>
    <col min="48" max="48" width="13.5714285714286" style="2" customWidth="1"/>
    <col min="49" max="49" width="9.28571428571429" style="2"/>
    <col min="50" max="50" width="12" style="2"/>
    <col min="51" max="51" width="9.28571428571429" style="2"/>
    <col min="52" max="52" width="12" style="2"/>
    <col min="53" max="53" width="9.28571428571429" style="2"/>
    <col min="54" max="54" width="12" style="2"/>
    <col min="55" max="55" width="9.14285714285714" style="2"/>
    <col min="56" max="56" width="10.8571428571429" style="2"/>
    <col min="57" max="57" width="9.28571428571429" style="2"/>
    <col min="58" max="58" width="12" style="2"/>
    <col min="59" max="59" width="9.14285714285714" style="2"/>
    <col min="60" max="60" width="10.8571428571429" style="2"/>
    <col min="61" max="61" width="9.14285714285714" style="2"/>
    <col min="62" max="62" width="12" style="2"/>
    <col min="63" max="63" width="9.14285714285714" style="2"/>
    <col min="64" max="64" width="10.8571428571429" style="2"/>
    <col min="65" max="16384" width="9.14285714285714" style="2"/>
  </cols>
  <sheetData>
    <row r="1" s="1" customFormat="1" ht="55.9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53.25" customHeight="1" spans="1:9">
      <c r="A2" s="47" t="s">
        <v>168</v>
      </c>
      <c r="B2" s="47"/>
      <c r="C2" s="47"/>
      <c r="D2" s="47"/>
      <c r="E2" s="47"/>
      <c r="F2" s="47"/>
      <c r="G2" s="47"/>
      <c r="H2" s="47"/>
      <c r="I2" s="47"/>
    </row>
    <row r="3" s="1" customFormat="1" ht="15" customHeight="1" spans="1:11">
      <c r="A3" s="48" t="s">
        <v>1</v>
      </c>
      <c r="B3" s="49"/>
      <c r="C3" s="49"/>
      <c r="D3" s="49"/>
      <c r="E3" s="49"/>
      <c r="F3" s="49"/>
      <c r="G3" s="50"/>
      <c r="H3" s="47" t="s">
        <v>2</v>
      </c>
      <c r="I3" s="33">
        <v>45904</v>
      </c>
      <c r="K3" s="34"/>
    </row>
    <row r="4" s="1" customFormat="1" ht="16.15" customHeight="1" spans="1:11">
      <c r="A4" s="48" t="s">
        <v>3</v>
      </c>
      <c r="B4" s="49"/>
      <c r="C4" s="49"/>
      <c r="D4" s="49"/>
      <c r="E4" s="49"/>
      <c r="F4" s="49"/>
      <c r="G4" s="49"/>
      <c r="H4" s="49"/>
      <c r="I4" s="50"/>
      <c r="K4" s="34"/>
    </row>
    <row r="5" s="1" customFormat="1" ht="21" customHeight="1" spans="1:11">
      <c r="A5" s="48" t="s">
        <v>169</v>
      </c>
      <c r="B5" s="49"/>
      <c r="C5" s="49"/>
      <c r="D5" s="49"/>
      <c r="E5" s="49"/>
      <c r="F5" s="49"/>
      <c r="G5" s="49"/>
      <c r="H5" s="49"/>
      <c r="I5" s="50"/>
      <c r="K5" s="34"/>
    </row>
    <row r="6" s="1" customFormat="1" ht="35.25" customHeight="1" spans="1:64">
      <c r="A6" s="48" t="s">
        <v>170</v>
      </c>
      <c r="B6" s="49"/>
      <c r="C6" s="49"/>
      <c r="D6" s="49"/>
      <c r="E6" s="49"/>
      <c r="F6" s="50"/>
      <c r="G6" s="9"/>
      <c r="H6" s="47" t="s">
        <v>5</v>
      </c>
      <c r="I6" s="35">
        <v>0.2468</v>
      </c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5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5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</row>
    <row r="7" s="1" customFormat="1" ht="30" customHeight="1" spans="1:64">
      <c r="A7" s="47" t="s">
        <v>6</v>
      </c>
      <c r="B7" s="47" t="s">
        <v>7</v>
      </c>
      <c r="C7" s="47" t="s">
        <v>8</v>
      </c>
      <c r="D7" s="47" t="s">
        <v>9</v>
      </c>
      <c r="E7" s="47" t="s">
        <v>10</v>
      </c>
      <c r="F7" s="67" t="s">
        <v>11</v>
      </c>
      <c r="G7" s="47" t="s">
        <v>12</v>
      </c>
      <c r="H7" s="47" t="s">
        <v>171</v>
      </c>
      <c r="I7" s="47" t="s">
        <v>172</v>
      </c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5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5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</row>
    <row r="8" ht="22.5" customHeight="1" spans="1:64">
      <c r="A8" s="51">
        <v>1</v>
      </c>
      <c r="B8" s="51" t="s">
        <v>7</v>
      </c>
      <c r="C8" s="51" t="s">
        <v>14</v>
      </c>
      <c r="D8" s="51"/>
      <c r="E8" s="51"/>
      <c r="F8" s="68"/>
      <c r="G8" s="52"/>
      <c r="H8" s="52"/>
      <c r="I8" s="52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</row>
    <row r="9" ht="34.5" customHeight="1" spans="1:64">
      <c r="A9" s="53" t="s">
        <v>15</v>
      </c>
      <c r="B9" s="13" t="s">
        <v>173</v>
      </c>
      <c r="C9" s="54" t="s">
        <v>174</v>
      </c>
      <c r="D9" s="15" t="s">
        <v>38</v>
      </c>
      <c r="E9" s="55">
        <v>4</v>
      </c>
      <c r="F9" s="69">
        <v>8.91</v>
      </c>
      <c r="G9" s="17">
        <f>ROUND(F9+(F9*$I$6),2)</f>
        <v>11.11</v>
      </c>
      <c r="H9" s="17">
        <f>ROUND(SUM(E9*F9),2)</f>
        <v>35.64</v>
      </c>
      <c r="I9" s="17">
        <f>ROUND(SUM(E9*G9),2)</f>
        <v>44.44</v>
      </c>
      <c r="J9" s="38"/>
      <c r="K9" s="63"/>
      <c r="L9" s="40"/>
      <c r="M9" s="63"/>
      <c r="N9" s="40"/>
      <c r="O9" s="63"/>
      <c r="P9" s="40"/>
      <c r="Q9" s="63"/>
      <c r="R9" s="40"/>
      <c r="S9" s="63"/>
      <c r="T9" s="40"/>
      <c r="U9" s="63"/>
      <c r="V9" s="40"/>
      <c r="W9" s="63"/>
      <c r="X9" s="40"/>
      <c r="Y9" s="63"/>
      <c r="Z9" s="40"/>
      <c r="AA9" s="63"/>
      <c r="AB9" s="40"/>
      <c r="AC9" s="63"/>
      <c r="AD9" s="40"/>
      <c r="AE9" s="58"/>
      <c r="AF9" s="63"/>
      <c r="AG9" s="40"/>
      <c r="AH9" s="63"/>
      <c r="AI9" s="40"/>
      <c r="AJ9" s="63"/>
      <c r="AK9" s="40"/>
      <c r="AL9" s="63"/>
      <c r="AM9" s="40"/>
      <c r="AN9" s="63"/>
      <c r="AO9" s="40"/>
      <c r="AP9" s="63"/>
      <c r="AQ9" s="40"/>
      <c r="AR9" s="63"/>
      <c r="AS9" s="40"/>
      <c r="AT9" s="63"/>
      <c r="AU9" s="40"/>
      <c r="AV9" s="58"/>
      <c r="AW9" s="63"/>
      <c r="AX9" s="40"/>
      <c r="AY9" s="63"/>
      <c r="AZ9" s="40"/>
      <c r="BA9" s="63"/>
      <c r="BB9" s="40"/>
      <c r="BC9" s="63"/>
      <c r="BD9" s="40"/>
      <c r="BE9" s="63"/>
      <c r="BF9" s="40"/>
      <c r="BG9" s="63"/>
      <c r="BH9" s="40"/>
      <c r="BI9" s="63"/>
      <c r="BJ9" s="40"/>
      <c r="BK9" s="63"/>
      <c r="BL9" s="40"/>
    </row>
    <row r="10" ht="36.75" customHeight="1" spans="1:64">
      <c r="A10" s="53" t="s">
        <v>18</v>
      </c>
      <c r="B10" s="56" t="s">
        <v>175</v>
      </c>
      <c r="C10" s="54" t="s">
        <v>176</v>
      </c>
      <c r="D10" s="15" t="s">
        <v>177</v>
      </c>
      <c r="E10" s="55">
        <v>1</v>
      </c>
      <c r="F10" s="69">
        <v>11.37</v>
      </c>
      <c r="G10" s="17">
        <f t="shared" ref="G10:G28" si="0">ROUND(F10+(F10*$I$6),2)</f>
        <v>14.18</v>
      </c>
      <c r="H10" s="17">
        <f t="shared" ref="H10:H28" si="1">ROUND(SUM(E10*F10),2)</f>
        <v>11.37</v>
      </c>
      <c r="I10" s="17">
        <f>ROUND(SUM(E10*G10),2)</f>
        <v>14.18</v>
      </c>
      <c r="J10" s="38"/>
      <c r="K10" s="63"/>
      <c r="L10" s="40"/>
      <c r="M10" s="63"/>
      <c r="N10" s="40"/>
      <c r="O10" s="63"/>
      <c r="P10" s="40"/>
      <c r="Q10" s="63"/>
      <c r="R10" s="40"/>
      <c r="S10" s="63"/>
      <c r="T10" s="40"/>
      <c r="U10" s="63"/>
      <c r="V10" s="40"/>
      <c r="W10" s="63"/>
      <c r="X10" s="40"/>
      <c r="Y10" s="63"/>
      <c r="Z10" s="40"/>
      <c r="AA10" s="63"/>
      <c r="AB10" s="40"/>
      <c r="AC10" s="63"/>
      <c r="AD10" s="40"/>
      <c r="AE10" s="58"/>
      <c r="AF10" s="63"/>
      <c r="AG10" s="40"/>
      <c r="AH10" s="63"/>
      <c r="AI10" s="40"/>
      <c r="AJ10" s="63"/>
      <c r="AK10" s="40"/>
      <c r="AL10" s="63"/>
      <c r="AM10" s="40"/>
      <c r="AN10" s="63"/>
      <c r="AO10" s="40"/>
      <c r="AP10" s="63"/>
      <c r="AQ10" s="40"/>
      <c r="AR10" s="63"/>
      <c r="AS10" s="40"/>
      <c r="AT10" s="63"/>
      <c r="AU10" s="40"/>
      <c r="AV10" s="58"/>
      <c r="AW10" s="63"/>
      <c r="AX10" s="40"/>
      <c r="AY10" s="63"/>
      <c r="AZ10" s="40"/>
      <c r="BA10" s="63"/>
      <c r="BB10" s="40"/>
      <c r="BC10" s="63"/>
      <c r="BD10" s="40"/>
      <c r="BE10" s="63"/>
      <c r="BF10" s="40"/>
      <c r="BG10" s="63"/>
      <c r="BH10" s="40"/>
      <c r="BI10" s="63"/>
      <c r="BJ10" s="40"/>
      <c r="BK10" s="63"/>
      <c r="BL10" s="40"/>
    </row>
    <row r="11" ht="27.75" customHeight="1" spans="1:64">
      <c r="A11" s="53" t="s">
        <v>21</v>
      </c>
      <c r="B11" s="56" t="s">
        <v>178</v>
      </c>
      <c r="C11" s="54" t="s">
        <v>179</v>
      </c>
      <c r="D11" s="15" t="s">
        <v>177</v>
      </c>
      <c r="E11" s="55">
        <v>1</v>
      </c>
      <c r="F11" s="69">
        <v>160.73</v>
      </c>
      <c r="G11" s="17">
        <f t="shared" si="0"/>
        <v>200.4</v>
      </c>
      <c r="H11" s="17">
        <f t="shared" si="1"/>
        <v>160.73</v>
      </c>
      <c r="I11" s="17">
        <f t="shared" ref="I11:I28" si="2">ROUND(SUM(E11*G11),2)</f>
        <v>200.4</v>
      </c>
      <c r="J11" s="38"/>
      <c r="K11" s="63"/>
      <c r="L11" s="40"/>
      <c r="M11" s="63"/>
      <c r="N11" s="40"/>
      <c r="O11" s="63"/>
      <c r="P11" s="40"/>
      <c r="Q11" s="63"/>
      <c r="R11" s="40"/>
      <c r="S11" s="63"/>
      <c r="T11" s="40"/>
      <c r="U11" s="63"/>
      <c r="V11" s="40"/>
      <c r="W11" s="63"/>
      <c r="X11" s="40"/>
      <c r="Y11" s="63"/>
      <c r="Z11" s="40"/>
      <c r="AA11" s="63"/>
      <c r="AB11" s="40"/>
      <c r="AC11" s="63"/>
      <c r="AD11" s="40"/>
      <c r="AE11" s="58"/>
      <c r="AF11" s="63"/>
      <c r="AG11" s="40"/>
      <c r="AH11" s="63"/>
      <c r="AI11" s="40"/>
      <c r="AJ11" s="63"/>
      <c r="AK11" s="40"/>
      <c r="AL11" s="63"/>
      <c r="AM11" s="40"/>
      <c r="AN11" s="63"/>
      <c r="AO11" s="40"/>
      <c r="AP11" s="63"/>
      <c r="AQ11" s="40"/>
      <c r="AR11" s="63"/>
      <c r="AS11" s="40"/>
      <c r="AT11" s="63"/>
      <c r="AU11" s="40"/>
      <c r="AV11" s="58"/>
      <c r="AW11" s="63"/>
      <c r="AX11" s="40"/>
      <c r="AY11" s="63"/>
      <c r="AZ11" s="40"/>
      <c r="BA11" s="63"/>
      <c r="BB11" s="40"/>
      <c r="BC11" s="63"/>
      <c r="BD11" s="40"/>
      <c r="BE11" s="63"/>
      <c r="BF11" s="40"/>
      <c r="BG11" s="63"/>
      <c r="BH11" s="40"/>
      <c r="BI11" s="63"/>
      <c r="BJ11" s="40"/>
      <c r="BK11" s="63"/>
      <c r="BL11" s="40"/>
    </row>
    <row r="12" ht="27.75" customHeight="1" spans="1:64">
      <c r="A12" s="53" t="s">
        <v>24</v>
      </c>
      <c r="B12" s="56" t="s">
        <v>180</v>
      </c>
      <c r="C12" s="54" t="s">
        <v>181</v>
      </c>
      <c r="D12" s="15" t="s">
        <v>182</v>
      </c>
      <c r="E12" s="55">
        <v>0.1496748</v>
      </c>
      <c r="F12" s="69">
        <v>104.88</v>
      </c>
      <c r="G12" s="17">
        <f t="shared" si="0"/>
        <v>130.76</v>
      </c>
      <c r="H12" s="17">
        <f t="shared" si="1"/>
        <v>15.7</v>
      </c>
      <c r="I12" s="17">
        <f t="shared" si="2"/>
        <v>19.57</v>
      </c>
      <c r="J12" s="38"/>
      <c r="K12" s="63"/>
      <c r="L12" s="40"/>
      <c r="M12" s="63"/>
      <c r="N12" s="40"/>
      <c r="O12" s="63"/>
      <c r="P12" s="40"/>
      <c r="Q12" s="63"/>
      <c r="R12" s="40"/>
      <c r="S12" s="63"/>
      <c r="T12" s="40"/>
      <c r="U12" s="63"/>
      <c r="V12" s="40"/>
      <c r="W12" s="63"/>
      <c r="X12" s="40"/>
      <c r="Y12" s="63"/>
      <c r="Z12" s="40"/>
      <c r="AA12" s="63"/>
      <c r="AB12" s="40"/>
      <c r="AC12" s="63"/>
      <c r="AD12" s="40"/>
      <c r="AE12" s="58"/>
      <c r="AF12" s="63"/>
      <c r="AG12" s="40"/>
      <c r="AH12" s="63"/>
      <c r="AI12" s="40"/>
      <c r="AJ12" s="63"/>
      <c r="AK12" s="40"/>
      <c r="AL12" s="63"/>
      <c r="AM12" s="40"/>
      <c r="AN12" s="63"/>
      <c r="AO12" s="40"/>
      <c r="AP12" s="63"/>
      <c r="AQ12" s="40"/>
      <c r="AR12" s="63"/>
      <c r="AS12" s="40"/>
      <c r="AT12" s="63"/>
      <c r="AU12" s="40"/>
      <c r="AV12" s="58"/>
      <c r="AW12" s="63"/>
      <c r="AX12" s="40"/>
      <c r="AY12" s="63"/>
      <c r="AZ12" s="40"/>
      <c r="BA12" s="63"/>
      <c r="BB12" s="40"/>
      <c r="BC12" s="63"/>
      <c r="BD12" s="40"/>
      <c r="BE12" s="63"/>
      <c r="BF12" s="40"/>
      <c r="BG12" s="63"/>
      <c r="BH12" s="40"/>
      <c r="BI12" s="63"/>
      <c r="BJ12" s="40"/>
      <c r="BK12" s="63"/>
      <c r="BL12" s="40"/>
    </row>
    <row r="13" ht="40.5" customHeight="1" spans="1:64">
      <c r="A13" s="53" t="s">
        <v>27</v>
      </c>
      <c r="B13" s="56" t="s">
        <v>183</v>
      </c>
      <c r="C13" s="54" t="s">
        <v>184</v>
      </c>
      <c r="D13" s="15" t="s">
        <v>182</v>
      </c>
      <c r="E13" s="55">
        <v>0.5</v>
      </c>
      <c r="F13" s="69">
        <v>21.25</v>
      </c>
      <c r="G13" s="17">
        <f t="shared" si="0"/>
        <v>26.49</v>
      </c>
      <c r="H13" s="17">
        <f t="shared" si="1"/>
        <v>10.63</v>
      </c>
      <c r="I13" s="17">
        <f t="shared" si="2"/>
        <v>13.25</v>
      </c>
      <c r="J13" s="38"/>
      <c r="K13" s="63"/>
      <c r="L13" s="40"/>
      <c r="M13" s="63"/>
      <c r="N13" s="40"/>
      <c r="O13" s="63"/>
      <c r="P13" s="40"/>
      <c r="Q13" s="63"/>
      <c r="R13" s="40"/>
      <c r="S13" s="63"/>
      <c r="T13" s="40"/>
      <c r="U13" s="63"/>
      <c r="V13" s="40"/>
      <c r="W13" s="63"/>
      <c r="X13" s="40"/>
      <c r="Y13" s="63"/>
      <c r="Z13" s="40"/>
      <c r="AA13" s="63"/>
      <c r="AB13" s="40"/>
      <c r="AC13" s="63"/>
      <c r="AD13" s="40"/>
      <c r="AE13" s="58"/>
      <c r="AF13" s="63"/>
      <c r="AG13" s="40"/>
      <c r="AH13" s="63"/>
      <c r="AI13" s="40"/>
      <c r="AJ13" s="63"/>
      <c r="AK13" s="40"/>
      <c r="AL13" s="63"/>
      <c r="AM13" s="40"/>
      <c r="AN13" s="63"/>
      <c r="AO13" s="40"/>
      <c r="AP13" s="63"/>
      <c r="AQ13" s="40"/>
      <c r="AR13" s="63"/>
      <c r="AS13" s="40"/>
      <c r="AT13" s="63"/>
      <c r="AU13" s="40"/>
      <c r="AV13" s="58"/>
      <c r="AW13" s="63"/>
      <c r="AX13" s="40"/>
      <c r="AY13" s="63"/>
      <c r="AZ13" s="40"/>
      <c r="BA13" s="63"/>
      <c r="BB13" s="40"/>
      <c r="BC13" s="63"/>
      <c r="BD13" s="40"/>
      <c r="BE13" s="63"/>
      <c r="BF13" s="40"/>
      <c r="BG13" s="63"/>
      <c r="BH13" s="40"/>
      <c r="BI13" s="63"/>
      <c r="BJ13" s="40"/>
      <c r="BK13" s="63"/>
      <c r="BL13" s="40"/>
    </row>
    <row r="14" ht="47.25" customHeight="1" spans="1:64">
      <c r="A14" s="53" t="s">
        <v>30</v>
      </c>
      <c r="B14" s="56" t="s">
        <v>185</v>
      </c>
      <c r="C14" s="54" t="s">
        <v>186</v>
      </c>
      <c r="D14" s="15" t="s">
        <v>177</v>
      </c>
      <c r="E14" s="55">
        <v>1</v>
      </c>
      <c r="F14" s="69">
        <v>1083.42</v>
      </c>
      <c r="G14" s="17">
        <f t="shared" si="0"/>
        <v>1350.81</v>
      </c>
      <c r="H14" s="17">
        <f t="shared" si="1"/>
        <v>1083.42</v>
      </c>
      <c r="I14" s="17">
        <f t="shared" si="2"/>
        <v>1350.81</v>
      </c>
      <c r="J14" s="38"/>
      <c r="K14" s="63"/>
      <c r="L14" s="40"/>
      <c r="M14" s="63"/>
      <c r="N14" s="40"/>
      <c r="O14" s="63"/>
      <c r="P14" s="40"/>
      <c r="Q14" s="63"/>
      <c r="R14" s="40"/>
      <c r="S14" s="63"/>
      <c r="T14" s="40"/>
      <c r="U14" s="63"/>
      <c r="V14" s="40"/>
      <c r="W14" s="63"/>
      <c r="X14" s="40"/>
      <c r="Y14" s="63"/>
      <c r="Z14" s="40"/>
      <c r="AA14" s="63"/>
      <c r="AB14" s="40"/>
      <c r="AC14" s="63"/>
      <c r="AD14" s="40"/>
      <c r="AE14" s="58"/>
      <c r="AF14" s="63"/>
      <c r="AG14" s="40"/>
      <c r="AH14" s="63"/>
      <c r="AI14" s="40"/>
      <c r="AJ14" s="63"/>
      <c r="AK14" s="40"/>
      <c r="AL14" s="63"/>
      <c r="AM14" s="40"/>
      <c r="AN14" s="63"/>
      <c r="AO14" s="40"/>
      <c r="AP14" s="63"/>
      <c r="AQ14" s="40"/>
      <c r="AR14" s="63"/>
      <c r="AS14" s="40"/>
      <c r="AT14" s="63"/>
      <c r="AU14" s="40"/>
      <c r="AV14" s="58"/>
      <c r="AW14" s="63"/>
      <c r="AX14" s="40"/>
      <c r="AY14" s="63"/>
      <c r="AZ14" s="40"/>
      <c r="BA14" s="63"/>
      <c r="BB14" s="40"/>
      <c r="BC14" s="63"/>
      <c r="BD14" s="40"/>
      <c r="BE14" s="63"/>
      <c r="BF14" s="40"/>
      <c r="BG14" s="63"/>
      <c r="BH14" s="40"/>
      <c r="BI14" s="63"/>
      <c r="BJ14" s="40"/>
      <c r="BK14" s="63"/>
      <c r="BL14" s="40"/>
    </row>
    <row r="15" ht="35.25" customHeight="1" spans="1:64">
      <c r="A15" s="53" t="s">
        <v>33</v>
      </c>
      <c r="B15" s="56" t="s">
        <v>187</v>
      </c>
      <c r="C15" s="70" t="s">
        <v>188</v>
      </c>
      <c r="D15" s="15" t="s">
        <v>189</v>
      </c>
      <c r="E15" s="55">
        <v>4.2</v>
      </c>
      <c r="F15" s="69">
        <v>58.44</v>
      </c>
      <c r="G15" s="17">
        <f t="shared" si="0"/>
        <v>72.86</v>
      </c>
      <c r="H15" s="17">
        <f t="shared" si="1"/>
        <v>245.45</v>
      </c>
      <c r="I15" s="17">
        <f t="shared" si="2"/>
        <v>306.01</v>
      </c>
      <c r="J15" s="38"/>
      <c r="K15" s="63"/>
      <c r="L15" s="40"/>
      <c r="M15" s="63"/>
      <c r="N15" s="40"/>
      <c r="O15" s="63"/>
      <c r="P15" s="40"/>
      <c r="Q15" s="63"/>
      <c r="R15" s="40"/>
      <c r="S15" s="63"/>
      <c r="T15" s="40"/>
      <c r="U15" s="63"/>
      <c r="V15" s="40"/>
      <c r="W15" s="63"/>
      <c r="X15" s="40"/>
      <c r="Y15" s="63"/>
      <c r="Z15" s="40"/>
      <c r="AA15" s="63"/>
      <c r="AB15" s="40"/>
      <c r="AC15" s="63"/>
      <c r="AD15" s="40"/>
      <c r="AE15" s="58"/>
      <c r="AF15" s="63"/>
      <c r="AG15" s="40"/>
      <c r="AH15" s="63"/>
      <c r="AI15" s="40"/>
      <c r="AJ15" s="63"/>
      <c r="AK15" s="40"/>
      <c r="AL15" s="63"/>
      <c r="AM15" s="40"/>
      <c r="AN15" s="63"/>
      <c r="AO15" s="40"/>
      <c r="AP15" s="63"/>
      <c r="AQ15" s="40"/>
      <c r="AR15" s="63"/>
      <c r="AS15" s="40"/>
      <c r="AT15" s="63"/>
      <c r="AU15" s="40"/>
      <c r="AV15" s="58"/>
      <c r="AW15" s="63"/>
      <c r="AX15" s="40"/>
      <c r="AY15" s="63"/>
      <c r="AZ15" s="40"/>
      <c r="BA15" s="63"/>
      <c r="BB15" s="40"/>
      <c r="BC15" s="63"/>
      <c r="BD15" s="40"/>
      <c r="BE15" s="63"/>
      <c r="BF15" s="40"/>
      <c r="BG15" s="63"/>
      <c r="BH15" s="40"/>
      <c r="BI15" s="63"/>
      <c r="BJ15" s="40"/>
      <c r="BK15" s="63"/>
      <c r="BL15" s="40"/>
    </row>
    <row r="16" ht="45" customHeight="1" spans="1:64">
      <c r="A16" s="53" t="s">
        <v>36</v>
      </c>
      <c r="B16" s="56" t="s">
        <v>190</v>
      </c>
      <c r="C16" s="54" t="s">
        <v>191</v>
      </c>
      <c r="D16" s="15" t="s">
        <v>177</v>
      </c>
      <c r="E16" s="55">
        <v>2</v>
      </c>
      <c r="F16" s="69">
        <v>106.56</v>
      </c>
      <c r="G16" s="17">
        <f t="shared" si="0"/>
        <v>132.86</v>
      </c>
      <c r="H16" s="17">
        <f t="shared" si="1"/>
        <v>213.12</v>
      </c>
      <c r="I16" s="17">
        <f t="shared" si="2"/>
        <v>265.72</v>
      </c>
      <c r="J16" s="38"/>
      <c r="K16" s="63"/>
      <c r="L16" s="40"/>
      <c r="M16" s="63"/>
      <c r="N16" s="40"/>
      <c r="O16" s="63"/>
      <c r="P16" s="40"/>
      <c r="Q16" s="63"/>
      <c r="R16" s="40"/>
      <c r="S16" s="63"/>
      <c r="T16" s="40"/>
      <c r="U16" s="63"/>
      <c r="V16" s="40"/>
      <c r="W16" s="63"/>
      <c r="X16" s="40"/>
      <c r="Y16" s="63"/>
      <c r="Z16" s="40"/>
      <c r="AA16" s="63"/>
      <c r="AB16" s="40"/>
      <c r="AC16" s="63"/>
      <c r="AD16" s="40"/>
      <c r="AE16" s="58"/>
      <c r="AF16" s="63"/>
      <c r="AG16" s="40"/>
      <c r="AH16" s="63"/>
      <c r="AI16" s="40"/>
      <c r="AJ16" s="63"/>
      <c r="AK16" s="40"/>
      <c r="AL16" s="63"/>
      <c r="AM16" s="40"/>
      <c r="AN16" s="63"/>
      <c r="AO16" s="40"/>
      <c r="AP16" s="63"/>
      <c r="AQ16" s="40"/>
      <c r="AR16" s="63"/>
      <c r="AS16" s="40"/>
      <c r="AT16" s="63"/>
      <c r="AU16" s="40"/>
      <c r="AV16" s="58"/>
      <c r="AW16" s="63"/>
      <c r="AX16" s="40"/>
      <c r="AY16" s="63"/>
      <c r="AZ16" s="40"/>
      <c r="BA16" s="63"/>
      <c r="BB16" s="40"/>
      <c r="BC16" s="63"/>
      <c r="BD16" s="40"/>
      <c r="BE16" s="63"/>
      <c r="BF16" s="40"/>
      <c r="BG16" s="63"/>
      <c r="BH16" s="40"/>
      <c r="BI16" s="63"/>
      <c r="BJ16" s="40"/>
      <c r="BK16" s="63"/>
      <c r="BL16" s="40"/>
    </row>
    <row r="17" ht="34.5" customHeight="1" spans="1:64">
      <c r="A17" s="53" t="s">
        <v>39</v>
      </c>
      <c r="B17" s="56" t="s">
        <v>192</v>
      </c>
      <c r="C17" s="54" t="s">
        <v>193</v>
      </c>
      <c r="D17" s="15" t="s">
        <v>177</v>
      </c>
      <c r="E17" s="55">
        <v>1</v>
      </c>
      <c r="F17" s="69">
        <v>10.61</v>
      </c>
      <c r="G17" s="17">
        <f t="shared" si="0"/>
        <v>13.23</v>
      </c>
      <c r="H17" s="17">
        <f t="shared" si="1"/>
        <v>10.61</v>
      </c>
      <c r="I17" s="17">
        <f t="shared" si="2"/>
        <v>13.23</v>
      </c>
      <c r="J17" s="38"/>
      <c r="K17" s="63"/>
      <c r="L17" s="40"/>
      <c r="M17" s="63"/>
      <c r="N17" s="40"/>
      <c r="O17" s="63"/>
      <c r="P17" s="40"/>
      <c r="Q17" s="63"/>
      <c r="R17" s="40"/>
      <c r="S17" s="63"/>
      <c r="T17" s="40"/>
      <c r="U17" s="63"/>
      <c r="V17" s="40"/>
      <c r="W17" s="63"/>
      <c r="X17" s="40"/>
      <c r="Y17" s="63"/>
      <c r="Z17" s="40"/>
      <c r="AA17" s="63"/>
      <c r="AB17" s="40"/>
      <c r="AC17" s="63"/>
      <c r="AD17" s="40"/>
      <c r="AE17" s="58"/>
      <c r="AF17" s="63"/>
      <c r="AG17" s="40"/>
      <c r="AH17" s="63"/>
      <c r="AI17" s="40"/>
      <c r="AJ17" s="63"/>
      <c r="AK17" s="40"/>
      <c r="AL17" s="63"/>
      <c r="AM17" s="40"/>
      <c r="AN17" s="63"/>
      <c r="AO17" s="40"/>
      <c r="AP17" s="63"/>
      <c r="AQ17" s="40"/>
      <c r="AR17" s="63"/>
      <c r="AS17" s="40"/>
      <c r="AT17" s="63"/>
      <c r="AU17" s="40"/>
      <c r="AV17" s="58"/>
      <c r="AW17" s="63"/>
      <c r="AX17" s="40"/>
      <c r="AY17" s="63"/>
      <c r="AZ17" s="40"/>
      <c r="BA17" s="63"/>
      <c r="BB17" s="40"/>
      <c r="BC17" s="63"/>
      <c r="BD17" s="40"/>
      <c r="BE17" s="63"/>
      <c r="BF17" s="40"/>
      <c r="BG17" s="63"/>
      <c r="BH17" s="40"/>
      <c r="BI17" s="63"/>
      <c r="BJ17" s="40"/>
      <c r="BK17" s="63"/>
      <c r="BL17" s="40"/>
    </row>
    <row r="18" ht="34.5" customHeight="1" spans="1:64">
      <c r="A18" s="53" t="s">
        <v>41</v>
      </c>
      <c r="B18" s="56" t="s">
        <v>194</v>
      </c>
      <c r="C18" s="54" t="s">
        <v>195</v>
      </c>
      <c r="D18" s="15" t="s">
        <v>177</v>
      </c>
      <c r="E18" s="55">
        <v>2</v>
      </c>
      <c r="F18" s="69">
        <v>9.41</v>
      </c>
      <c r="G18" s="17">
        <f t="shared" si="0"/>
        <v>11.73</v>
      </c>
      <c r="H18" s="17">
        <f t="shared" si="1"/>
        <v>18.82</v>
      </c>
      <c r="I18" s="17">
        <f t="shared" si="2"/>
        <v>23.46</v>
      </c>
      <c r="J18" s="38"/>
      <c r="K18" s="63"/>
      <c r="L18" s="40"/>
      <c r="M18" s="63"/>
      <c r="N18" s="40"/>
      <c r="O18" s="63"/>
      <c r="P18" s="40"/>
      <c r="Q18" s="63"/>
      <c r="R18" s="40"/>
      <c r="S18" s="63"/>
      <c r="T18" s="40"/>
      <c r="U18" s="63"/>
      <c r="V18" s="40"/>
      <c r="W18" s="63"/>
      <c r="X18" s="40"/>
      <c r="Y18" s="63"/>
      <c r="Z18" s="40"/>
      <c r="AA18" s="63"/>
      <c r="AB18" s="40"/>
      <c r="AC18" s="63"/>
      <c r="AD18" s="40"/>
      <c r="AE18" s="58"/>
      <c r="AF18" s="63"/>
      <c r="AG18" s="40"/>
      <c r="AH18" s="63"/>
      <c r="AI18" s="40"/>
      <c r="AJ18" s="63"/>
      <c r="AK18" s="40"/>
      <c r="AL18" s="63"/>
      <c r="AM18" s="40"/>
      <c r="AN18" s="63"/>
      <c r="AO18" s="40"/>
      <c r="AP18" s="63"/>
      <c r="AQ18" s="40"/>
      <c r="AR18" s="63"/>
      <c r="AS18" s="40"/>
      <c r="AT18" s="63"/>
      <c r="AU18" s="40"/>
      <c r="AV18" s="58"/>
      <c r="AW18" s="63"/>
      <c r="AX18" s="40"/>
      <c r="AY18" s="63"/>
      <c r="AZ18" s="40"/>
      <c r="BA18" s="63"/>
      <c r="BB18" s="40"/>
      <c r="BC18" s="63"/>
      <c r="BD18" s="40"/>
      <c r="BE18" s="63"/>
      <c r="BF18" s="40"/>
      <c r="BG18" s="63"/>
      <c r="BH18" s="40"/>
      <c r="BI18" s="63"/>
      <c r="BJ18" s="40"/>
      <c r="BK18" s="63"/>
      <c r="BL18" s="40"/>
    </row>
    <row r="19" ht="42" customHeight="1" spans="1:64">
      <c r="A19" s="53" t="s">
        <v>43</v>
      </c>
      <c r="B19" s="13" t="s">
        <v>196</v>
      </c>
      <c r="C19" s="19" t="s">
        <v>197</v>
      </c>
      <c r="D19" s="15" t="s">
        <v>177</v>
      </c>
      <c r="E19" s="55">
        <v>1</v>
      </c>
      <c r="F19" s="69">
        <v>264.32</v>
      </c>
      <c r="G19" s="17">
        <f t="shared" si="0"/>
        <v>329.55</v>
      </c>
      <c r="H19" s="17">
        <f t="shared" si="1"/>
        <v>264.32</v>
      </c>
      <c r="I19" s="17">
        <f t="shared" si="2"/>
        <v>329.55</v>
      </c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</row>
    <row r="20" ht="42" customHeight="1" spans="1:64">
      <c r="A20" s="53" t="s">
        <v>45</v>
      </c>
      <c r="B20" s="13" t="s">
        <v>198</v>
      </c>
      <c r="C20" s="19" t="s">
        <v>199</v>
      </c>
      <c r="D20" s="15" t="s">
        <v>38</v>
      </c>
      <c r="E20" s="55">
        <v>2</v>
      </c>
      <c r="F20" s="69">
        <v>21.93</v>
      </c>
      <c r="G20" s="17">
        <f t="shared" si="0"/>
        <v>27.34</v>
      </c>
      <c r="H20" s="17">
        <f t="shared" si="1"/>
        <v>43.86</v>
      </c>
      <c r="I20" s="17">
        <f t="shared" si="2"/>
        <v>54.68</v>
      </c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</row>
    <row r="21" ht="41.25" customHeight="1" spans="1:64">
      <c r="A21" s="53" t="s">
        <v>48</v>
      </c>
      <c r="B21" s="56" t="s">
        <v>83</v>
      </c>
      <c r="C21" s="54" t="s">
        <v>200</v>
      </c>
      <c r="D21" s="15" t="s">
        <v>38</v>
      </c>
      <c r="E21" s="55">
        <v>6</v>
      </c>
      <c r="F21" s="71">
        <v>36.95</v>
      </c>
      <c r="G21" s="17">
        <f t="shared" si="0"/>
        <v>46.07</v>
      </c>
      <c r="H21" s="17">
        <f t="shared" si="1"/>
        <v>221.7</v>
      </c>
      <c r="I21" s="17">
        <f t="shared" si="2"/>
        <v>276.42</v>
      </c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</row>
    <row r="22" ht="40.5" customHeight="1" spans="1:64">
      <c r="A22" s="53" t="s">
        <v>52</v>
      </c>
      <c r="B22" s="72" t="s">
        <v>201</v>
      </c>
      <c r="C22" s="54" t="s">
        <v>202</v>
      </c>
      <c r="D22" s="15" t="s">
        <v>177</v>
      </c>
      <c r="E22" s="55">
        <v>1</v>
      </c>
      <c r="F22" s="69">
        <v>37.02</v>
      </c>
      <c r="G22" s="17">
        <f t="shared" si="0"/>
        <v>46.16</v>
      </c>
      <c r="H22" s="17">
        <f t="shared" si="1"/>
        <v>37.02</v>
      </c>
      <c r="I22" s="17">
        <f t="shared" si="2"/>
        <v>46.16</v>
      </c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</row>
    <row r="23" ht="38.25" customHeight="1" spans="1:64">
      <c r="A23" s="53" t="s">
        <v>55</v>
      </c>
      <c r="B23" s="72" t="s">
        <v>203</v>
      </c>
      <c r="C23" s="54" t="s">
        <v>204</v>
      </c>
      <c r="D23" s="15" t="s">
        <v>177</v>
      </c>
      <c r="E23" s="55">
        <v>1</v>
      </c>
      <c r="F23" s="69">
        <v>13.49</v>
      </c>
      <c r="G23" s="17">
        <f t="shared" si="0"/>
        <v>16.82</v>
      </c>
      <c r="H23" s="17">
        <f t="shared" si="1"/>
        <v>13.49</v>
      </c>
      <c r="I23" s="17">
        <f t="shared" si="2"/>
        <v>16.82</v>
      </c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</row>
    <row r="24" ht="28.5" customHeight="1" spans="1:64">
      <c r="A24" s="53" t="s">
        <v>58</v>
      </c>
      <c r="B24" s="72" t="s">
        <v>205</v>
      </c>
      <c r="C24" s="54" t="s">
        <v>206</v>
      </c>
      <c r="D24" s="15" t="s">
        <v>207</v>
      </c>
      <c r="E24" s="55">
        <v>7.3333333</v>
      </c>
      <c r="F24" s="69">
        <v>25.52</v>
      </c>
      <c r="G24" s="17">
        <f t="shared" si="0"/>
        <v>31.82</v>
      </c>
      <c r="H24" s="17">
        <f t="shared" si="1"/>
        <v>187.15</v>
      </c>
      <c r="I24" s="17">
        <f t="shared" si="2"/>
        <v>233.35</v>
      </c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</row>
    <row r="25" ht="28.5" customHeight="1" spans="1:64">
      <c r="A25" s="53" t="s">
        <v>61</v>
      </c>
      <c r="B25" s="72" t="s">
        <v>208</v>
      </c>
      <c r="C25" s="54" t="s">
        <v>209</v>
      </c>
      <c r="D25" s="15" t="s">
        <v>207</v>
      </c>
      <c r="E25" s="55">
        <v>7.3333333</v>
      </c>
      <c r="F25" s="69">
        <v>31.64</v>
      </c>
      <c r="G25" s="17">
        <f t="shared" si="0"/>
        <v>39.45</v>
      </c>
      <c r="H25" s="17">
        <f t="shared" si="1"/>
        <v>232.03</v>
      </c>
      <c r="I25" s="17">
        <f t="shared" si="2"/>
        <v>289.3</v>
      </c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ht="47.25" customHeight="1" spans="1:64">
      <c r="A26" s="53" t="s">
        <v>64</v>
      </c>
      <c r="B26" s="72" t="s">
        <v>210</v>
      </c>
      <c r="C26" s="54" t="s">
        <v>211</v>
      </c>
      <c r="D26" s="15" t="s">
        <v>189</v>
      </c>
      <c r="E26" s="55">
        <v>8.4</v>
      </c>
      <c r="F26" s="69">
        <v>10.15</v>
      </c>
      <c r="G26" s="17">
        <f t="shared" si="0"/>
        <v>12.66</v>
      </c>
      <c r="H26" s="17">
        <f t="shared" si="1"/>
        <v>85.26</v>
      </c>
      <c r="I26" s="17">
        <f t="shared" si="2"/>
        <v>106.34</v>
      </c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ht="46.5" customHeight="1" spans="1:64">
      <c r="A27" s="53" t="s">
        <v>67</v>
      </c>
      <c r="B27" s="72" t="s">
        <v>212</v>
      </c>
      <c r="C27" s="54" t="s">
        <v>213</v>
      </c>
      <c r="D27" s="15" t="s">
        <v>189</v>
      </c>
      <c r="E27" s="55">
        <v>8.4</v>
      </c>
      <c r="F27" s="69">
        <v>53.69</v>
      </c>
      <c r="G27" s="17">
        <f t="shared" si="0"/>
        <v>66.94</v>
      </c>
      <c r="H27" s="17">
        <f t="shared" si="1"/>
        <v>451</v>
      </c>
      <c r="I27" s="17">
        <f t="shared" si="2"/>
        <v>562.3</v>
      </c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</row>
    <row r="28" ht="38.25" customHeight="1" spans="1:64">
      <c r="A28" s="53" t="s">
        <v>70</v>
      </c>
      <c r="B28" s="72" t="s">
        <v>214</v>
      </c>
      <c r="C28" s="54" t="s">
        <v>215</v>
      </c>
      <c r="D28" s="15" t="s">
        <v>177</v>
      </c>
      <c r="E28" s="55">
        <v>2</v>
      </c>
      <c r="F28" s="69">
        <v>159.03</v>
      </c>
      <c r="G28" s="17">
        <f t="shared" si="0"/>
        <v>198.28</v>
      </c>
      <c r="H28" s="17">
        <f t="shared" si="1"/>
        <v>318.06</v>
      </c>
      <c r="I28" s="17">
        <f t="shared" si="2"/>
        <v>396.56</v>
      </c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</row>
    <row r="29" ht="18" customHeight="1" spans="1:64">
      <c r="A29" s="22" t="s">
        <v>216</v>
      </c>
      <c r="B29" s="22"/>
      <c r="C29" s="22"/>
      <c r="D29" s="22"/>
      <c r="E29" s="22"/>
      <c r="F29" s="22"/>
      <c r="G29" s="22"/>
      <c r="H29" s="23">
        <f>ROUND(SUM(H9:H28),2)</f>
        <v>3659.38</v>
      </c>
      <c r="I29" s="23">
        <f>ROUND(SUM(I9:I28),2)</f>
        <v>4562.55</v>
      </c>
      <c r="J29" s="41"/>
      <c r="K29" s="57"/>
      <c r="L29" s="42"/>
      <c r="M29" s="57"/>
      <c r="N29" s="42"/>
      <c r="O29" s="57"/>
      <c r="P29" s="42"/>
      <c r="Q29" s="64"/>
      <c r="R29" s="42"/>
      <c r="S29" s="64"/>
      <c r="T29" s="42"/>
      <c r="U29" s="64"/>
      <c r="V29" s="42"/>
      <c r="W29" s="64"/>
      <c r="X29" s="42"/>
      <c r="Y29" s="64"/>
      <c r="Z29" s="42"/>
      <c r="AA29" s="64"/>
      <c r="AB29" s="42"/>
      <c r="AC29" s="64"/>
      <c r="AD29" s="42"/>
      <c r="AE29" s="57"/>
      <c r="AF29" s="57"/>
      <c r="AG29" s="46"/>
      <c r="AH29" s="57"/>
      <c r="AI29" s="46"/>
      <c r="AJ29" s="57"/>
      <c r="AK29" s="46"/>
      <c r="AL29" s="57"/>
      <c r="AM29" s="46"/>
      <c r="AN29" s="57"/>
      <c r="AO29" s="46"/>
      <c r="AP29" s="57"/>
      <c r="AQ29" s="46"/>
      <c r="AR29" s="57"/>
      <c r="AS29" s="46"/>
      <c r="AT29" s="57"/>
      <c r="AU29" s="46"/>
      <c r="AV29" s="57"/>
      <c r="AW29" s="57"/>
      <c r="AX29" s="46"/>
      <c r="AY29" s="57"/>
      <c r="AZ29" s="46"/>
      <c r="BA29" s="57"/>
      <c r="BB29" s="46"/>
      <c r="BC29" s="57"/>
      <c r="BD29" s="46"/>
      <c r="BE29" s="57"/>
      <c r="BF29" s="46"/>
      <c r="BG29" s="57"/>
      <c r="BH29" s="46"/>
      <c r="BI29" s="57"/>
      <c r="BJ29" s="46"/>
      <c r="BK29" s="57"/>
      <c r="BL29" s="46"/>
    </row>
    <row r="30" ht="18" customHeight="1" spans="1:64">
      <c r="A30" s="24" t="s">
        <v>164</v>
      </c>
      <c r="B30" s="24"/>
      <c r="C30" s="24"/>
      <c r="D30" s="24"/>
      <c r="E30" s="24"/>
      <c r="F30" s="24"/>
      <c r="G30" s="24"/>
      <c r="H30" s="24"/>
      <c r="I30" s="24"/>
      <c r="J30" s="41"/>
      <c r="K30" s="57"/>
      <c r="L30" s="42"/>
      <c r="M30" s="57"/>
      <c r="N30" s="42"/>
      <c r="O30" s="57"/>
      <c r="P30" s="42"/>
      <c r="Q30" s="64"/>
      <c r="R30" s="42"/>
      <c r="S30" s="64"/>
      <c r="T30" s="42"/>
      <c r="U30" s="64"/>
      <c r="V30" s="42"/>
      <c r="W30" s="64"/>
      <c r="X30" s="42"/>
      <c r="Y30" s="64"/>
      <c r="Z30" s="42"/>
      <c r="AA30" s="64"/>
      <c r="AB30" s="42"/>
      <c r="AC30" s="64"/>
      <c r="AD30" s="42"/>
      <c r="AE30" s="57"/>
      <c r="AF30" s="57"/>
      <c r="AG30" s="46"/>
      <c r="AH30" s="57"/>
      <c r="AI30" s="46"/>
      <c r="AJ30" s="57"/>
      <c r="AK30" s="46"/>
      <c r="AL30" s="57"/>
      <c r="AM30" s="46"/>
      <c r="AN30" s="57"/>
      <c r="AO30" s="46"/>
      <c r="AP30" s="57"/>
      <c r="AQ30" s="46"/>
      <c r="AR30" s="57"/>
      <c r="AS30" s="46"/>
      <c r="AT30" s="57"/>
      <c r="AU30" s="46"/>
      <c r="AV30" s="57"/>
      <c r="AW30" s="57"/>
      <c r="AX30" s="46"/>
      <c r="AY30" s="57"/>
      <c r="AZ30" s="46"/>
      <c r="BA30" s="57"/>
      <c r="BB30" s="46"/>
      <c r="BC30" s="57"/>
      <c r="BD30" s="46"/>
      <c r="BE30" s="57"/>
      <c r="BF30" s="46"/>
      <c r="BG30" s="57"/>
      <c r="BH30" s="46"/>
      <c r="BI30" s="57"/>
      <c r="BJ30" s="46"/>
      <c r="BK30" s="57"/>
      <c r="BL30" s="46"/>
    </row>
    <row r="31" ht="18" customHeight="1" spans="1:64">
      <c r="A31" s="25" t="s">
        <v>165</v>
      </c>
      <c r="B31" s="26"/>
      <c r="C31" s="26"/>
      <c r="D31" s="26"/>
      <c r="E31" s="26"/>
      <c r="F31" s="26"/>
      <c r="G31" s="26"/>
      <c r="H31" s="26"/>
      <c r="I31" s="26"/>
      <c r="J31" s="41"/>
      <c r="K31" s="57"/>
      <c r="L31" s="42"/>
      <c r="M31" s="57"/>
      <c r="N31" s="42"/>
      <c r="O31" s="57"/>
      <c r="P31" s="42"/>
      <c r="Q31" s="64"/>
      <c r="R31" s="42"/>
      <c r="S31" s="64"/>
      <c r="T31" s="42"/>
      <c r="U31" s="64"/>
      <c r="V31" s="42"/>
      <c r="W31" s="64"/>
      <c r="X31" s="42"/>
      <c r="Y31" s="64"/>
      <c r="Z31" s="42"/>
      <c r="AA31" s="64"/>
      <c r="AB31" s="42"/>
      <c r="AC31" s="64"/>
      <c r="AD31" s="42"/>
      <c r="AE31" s="57"/>
      <c r="AF31" s="57"/>
      <c r="AG31" s="46"/>
      <c r="AH31" s="57"/>
      <c r="AI31" s="46"/>
      <c r="AJ31" s="57"/>
      <c r="AK31" s="46"/>
      <c r="AL31" s="57"/>
      <c r="AM31" s="46"/>
      <c r="AN31" s="57"/>
      <c r="AO31" s="46"/>
      <c r="AP31" s="57"/>
      <c r="AQ31" s="46"/>
      <c r="AR31" s="57"/>
      <c r="AS31" s="46"/>
      <c r="AT31" s="57"/>
      <c r="AU31" s="46"/>
      <c r="AV31" s="57"/>
      <c r="AW31" s="57"/>
      <c r="AX31" s="46"/>
      <c r="AY31" s="57"/>
      <c r="AZ31" s="46"/>
      <c r="BA31" s="57"/>
      <c r="BB31" s="46"/>
      <c r="BC31" s="57"/>
      <c r="BD31" s="46"/>
      <c r="BE31" s="57"/>
      <c r="BF31" s="46"/>
      <c r="BG31" s="57"/>
      <c r="BH31" s="46"/>
      <c r="BI31" s="57"/>
      <c r="BJ31" s="46"/>
      <c r="BK31" s="57"/>
      <c r="BL31" s="46"/>
    </row>
    <row r="32" ht="18" customHeight="1" spans="1:64">
      <c r="A32" s="26"/>
      <c r="B32" s="26"/>
      <c r="C32" s="26"/>
      <c r="D32" s="26"/>
      <c r="E32" s="26"/>
      <c r="F32" s="26"/>
      <c r="G32" s="26"/>
      <c r="H32" s="26"/>
      <c r="I32" s="26"/>
      <c r="J32" s="41"/>
      <c r="K32" s="57"/>
      <c r="L32" s="42"/>
      <c r="M32" s="57"/>
      <c r="N32" s="42"/>
      <c r="O32" s="57"/>
      <c r="P32" s="42"/>
      <c r="Q32" s="64"/>
      <c r="R32" s="42"/>
      <c r="S32" s="64"/>
      <c r="T32" s="42"/>
      <c r="U32" s="64"/>
      <c r="V32" s="42"/>
      <c r="W32" s="64"/>
      <c r="X32" s="42"/>
      <c r="Y32" s="64"/>
      <c r="Z32" s="42"/>
      <c r="AA32" s="64"/>
      <c r="AB32" s="42"/>
      <c r="AC32" s="64"/>
      <c r="AD32" s="42"/>
      <c r="AE32" s="57"/>
      <c r="AF32" s="57"/>
      <c r="AG32" s="46"/>
      <c r="AH32" s="57"/>
      <c r="AI32" s="46"/>
      <c r="AJ32" s="57"/>
      <c r="AK32" s="46"/>
      <c r="AL32" s="57"/>
      <c r="AM32" s="46"/>
      <c r="AN32" s="57"/>
      <c r="AO32" s="46"/>
      <c r="AP32" s="57"/>
      <c r="AQ32" s="46"/>
      <c r="AR32" s="57"/>
      <c r="AS32" s="46"/>
      <c r="AT32" s="57"/>
      <c r="AU32" s="46"/>
      <c r="AV32" s="57"/>
      <c r="AW32" s="57"/>
      <c r="AX32" s="46"/>
      <c r="AY32" s="57"/>
      <c r="AZ32" s="46"/>
      <c r="BA32" s="57"/>
      <c r="BB32" s="46"/>
      <c r="BC32" s="57"/>
      <c r="BD32" s="46"/>
      <c r="BE32" s="57"/>
      <c r="BF32" s="46"/>
      <c r="BG32" s="57"/>
      <c r="BH32" s="46"/>
      <c r="BI32" s="57"/>
      <c r="BJ32" s="46"/>
      <c r="BK32" s="57"/>
      <c r="BL32" s="46"/>
    </row>
    <row r="33" ht="73.5" customHeight="1" spans="1:9">
      <c r="A33" s="27" t="s">
        <v>166</v>
      </c>
      <c r="B33" s="28"/>
      <c r="C33" s="28"/>
      <c r="D33" s="28"/>
      <c r="E33" s="28"/>
      <c r="F33" s="28"/>
      <c r="G33" s="28"/>
      <c r="H33" s="28"/>
      <c r="I33" s="43"/>
    </row>
    <row r="34" ht="19.5" customHeight="1" spans="1:9">
      <c r="A34" s="29" t="s">
        <v>167</v>
      </c>
      <c r="B34" s="30"/>
      <c r="C34" s="30"/>
      <c r="D34" s="30"/>
      <c r="E34" s="30"/>
      <c r="F34" s="30"/>
      <c r="G34" s="30"/>
      <c r="H34" s="30"/>
      <c r="I34" s="44"/>
    </row>
    <row r="35" ht="16.5" customHeight="1" spans="1:9">
      <c r="A35" s="73"/>
      <c r="B35" s="74"/>
      <c r="C35" s="74"/>
      <c r="D35" s="73"/>
      <c r="E35" s="73"/>
      <c r="F35" s="75"/>
      <c r="G35" s="73"/>
      <c r="H35" s="73"/>
      <c r="I35" s="73"/>
    </row>
    <row r="36" ht="6" customHeight="1"/>
    <row r="37" ht="11.25" hidden="1" customHeight="1" spans="1:9">
      <c r="A37" s="57"/>
      <c r="B37" s="58"/>
      <c r="C37" s="58"/>
      <c r="D37" s="57"/>
      <c r="E37" s="58"/>
      <c r="F37" s="58"/>
      <c r="G37" s="58"/>
      <c r="H37" s="58"/>
      <c r="I37" s="57"/>
    </row>
    <row r="38" customHeight="1" spans="1:9">
      <c r="A38" s="59"/>
      <c r="B38" s="60"/>
      <c r="C38" s="60"/>
      <c r="D38" s="59"/>
      <c r="E38" s="60"/>
      <c r="F38" s="60"/>
      <c r="G38" s="60"/>
      <c r="H38" s="60"/>
      <c r="I38" s="59"/>
    </row>
    <row r="39" customHeight="1" spans="1:9">
      <c r="A39" s="59"/>
      <c r="B39" s="60"/>
      <c r="C39" s="60"/>
      <c r="D39" s="59"/>
      <c r="E39" s="60"/>
      <c r="F39" s="76"/>
      <c r="G39" s="60"/>
      <c r="H39" s="60"/>
      <c r="I39" s="59"/>
    </row>
    <row r="40" ht="16.5" customHeight="1"/>
    <row r="41" ht="12" customHeight="1"/>
    <row r="42" ht="11.25" customHeight="1"/>
  </sheetData>
  <mergeCells count="45">
    <mergeCell ref="A1:I1"/>
    <mergeCell ref="A2:I2"/>
    <mergeCell ref="A3:G3"/>
    <mergeCell ref="A4:I4"/>
    <mergeCell ref="A5:I5"/>
    <mergeCell ref="A6:F6"/>
    <mergeCell ref="K6:AD6"/>
    <mergeCell ref="AF6:AU6"/>
    <mergeCell ref="AW6:BL6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F7:AG7"/>
    <mergeCell ref="AH7:AI7"/>
    <mergeCell ref="AJ7:AK7"/>
    <mergeCell ref="AL7:AM7"/>
    <mergeCell ref="AN7:AO7"/>
    <mergeCell ref="AP7:AQ7"/>
    <mergeCell ref="AR7:AS7"/>
    <mergeCell ref="AT7:AU7"/>
    <mergeCell ref="AW7:AX7"/>
    <mergeCell ref="AY7:AZ7"/>
    <mergeCell ref="BA7:BB7"/>
    <mergeCell ref="BC7:BD7"/>
    <mergeCell ref="BE7:BF7"/>
    <mergeCell ref="BG7:BH7"/>
    <mergeCell ref="BI7:BJ7"/>
    <mergeCell ref="BK7:BL7"/>
    <mergeCell ref="A29:G29"/>
    <mergeCell ref="A30:I30"/>
    <mergeCell ref="A33:I33"/>
    <mergeCell ref="A34:I34"/>
    <mergeCell ref="B35:C35"/>
    <mergeCell ref="B37:C37"/>
    <mergeCell ref="E37:F37"/>
    <mergeCell ref="B38:C38"/>
    <mergeCell ref="E38:F38"/>
    <mergeCell ref="A31:I32"/>
  </mergeCells>
  <pageMargins left="0.511811023622047" right="0.511811023622047" top="0.78740157480315" bottom="0.78740157480315" header="0.31496062992126" footer="0.31496062992126"/>
  <pageSetup paperSize="9" scale="50" orientation="portrait" horizontalDpi="600" vertic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L26"/>
  <sheetViews>
    <sheetView zoomScale="90" zoomScaleNormal="90" zoomScaleSheetLayoutView="60" workbookViewId="0">
      <selection activeCell="A5" sqref="A5:I5"/>
    </sheetView>
  </sheetViews>
  <sheetFormatPr defaultColWidth="9.14285714285714" defaultRowHeight="12.75"/>
  <cols>
    <col min="1" max="1" width="6.42857142857143" style="2" customWidth="1"/>
    <col min="2" max="2" width="15" style="2" customWidth="1"/>
    <col min="3" max="3" width="85.7142857142857" style="2" customWidth="1"/>
    <col min="4" max="4" width="7.28571428571429" style="2" customWidth="1"/>
    <col min="5" max="5" width="10.2857142857143" style="2"/>
    <col min="6" max="6" width="12.7142857142857" style="3" customWidth="1"/>
    <col min="7" max="9" width="14.2857142857143" style="2" customWidth="1"/>
    <col min="10" max="10" width="13.4285714285714" style="2"/>
    <col min="11" max="11" width="8.14285714285714" style="2" customWidth="1"/>
    <col min="12" max="12" width="11.7142857142857" style="2" customWidth="1"/>
    <col min="13" max="13" width="9.42857142857143" style="2"/>
    <col min="14" max="14" width="10.4285714285714" style="2" customWidth="1"/>
    <col min="15" max="15" width="9.28571428571429" style="2"/>
    <col min="16" max="16" width="11" style="2" customWidth="1"/>
    <col min="17" max="17" width="9.28571428571429" style="2"/>
    <col min="18" max="18" width="11.5714285714286" style="2"/>
    <col min="19" max="19" width="9.28571428571429" style="2"/>
    <col min="20" max="20" width="11.4285714285714" style="2"/>
    <col min="21" max="21" width="9.42857142857143" style="2"/>
    <col min="22" max="22" width="11.5714285714286" style="2"/>
    <col min="23" max="23" width="9.14285714285714" style="2"/>
    <col min="24" max="24" width="10.5714285714286" style="2"/>
    <col min="25" max="25" width="9.14285714285714" style="2"/>
    <col min="26" max="26" width="10.8571428571429" style="2" customWidth="1"/>
    <col min="27" max="27" width="9.14285714285714" style="2"/>
    <col min="28" max="28" width="11.5714285714286" style="2" customWidth="1"/>
    <col min="29" max="29" width="9.14285714285714" style="2"/>
    <col min="30" max="30" width="11.5714285714286" style="2"/>
    <col min="31" max="31" width="14.8571428571429" style="2" customWidth="1"/>
    <col min="32" max="32" width="9.14285714285714" style="2"/>
    <col min="33" max="33" width="11.5714285714286" style="2" customWidth="1"/>
    <col min="34" max="34" width="9.14285714285714" style="2"/>
    <col min="35" max="35" width="11" style="2" customWidth="1"/>
    <col min="36" max="36" width="9.14285714285714" style="2"/>
    <col min="37" max="37" width="11.8571428571429" style="2" customWidth="1"/>
    <col min="38" max="38" width="9.14285714285714" style="2"/>
    <col min="39" max="39" width="10.5714285714286" style="2" customWidth="1"/>
    <col min="40" max="40" width="9.28571428571429" style="2"/>
    <col min="41" max="41" width="11.2857142857143" style="2"/>
    <col min="42" max="42" width="9.14285714285714" style="2"/>
    <col min="43" max="43" width="11.4285714285714" style="2" customWidth="1"/>
    <col min="44" max="44" width="9.14285714285714" style="2"/>
    <col min="45" max="45" width="12.1428571428571" style="2" customWidth="1"/>
    <col min="46" max="46" width="9.14285714285714" style="2"/>
    <col min="47" max="47" width="10.8571428571429" style="2"/>
    <col min="48" max="48" width="13.5714285714286" style="2" customWidth="1"/>
    <col min="49" max="49" width="9.28571428571429" style="2"/>
    <col min="50" max="50" width="12" style="2"/>
    <col min="51" max="51" width="9.28571428571429" style="2"/>
    <col min="52" max="52" width="12" style="2"/>
    <col min="53" max="53" width="9.28571428571429" style="2"/>
    <col min="54" max="54" width="12" style="2"/>
    <col min="55" max="55" width="9.14285714285714" style="2"/>
    <col min="56" max="56" width="10.8571428571429" style="2"/>
    <col min="57" max="57" width="9.28571428571429" style="2"/>
    <col min="58" max="58" width="12" style="2"/>
    <col min="59" max="59" width="9.14285714285714" style="2"/>
    <col min="60" max="60" width="10.8571428571429" style="2"/>
    <col min="61" max="61" width="9.14285714285714" style="2"/>
    <col min="62" max="62" width="12" style="2"/>
    <col min="63" max="63" width="9.14285714285714" style="2"/>
    <col min="64" max="64" width="10.8571428571429" style="2"/>
    <col min="65" max="16384" width="9.14285714285714" style="2"/>
  </cols>
  <sheetData>
    <row r="1" s="1" customFormat="1" ht="55.9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20.1" customHeight="1" spans="1:9">
      <c r="A2" s="47" t="s">
        <v>217</v>
      </c>
      <c r="B2" s="47"/>
      <c r="C2" s="47"/>
      <c r="D2" s="47"/>
      <c r="E2" s="47"/>
      <c r="F2" s="47"/>
      <c r="G2" s="47"/>
      <c r="H2" s="47"/>
      <c r="I2" s="47"/>
    </row>
    <row r="3" s="1" customFormat="1" ht="15" customHeight="1" spans="1:11">
      <c r="A3" s="48" t="s">
        <v>1</v>
      </c>
      <c r="B3" s="49"/>
      <c r="C3" s="49"/>
      <c r="D3" s="49"/>
      <c r="E3" s="49"/>
      <c r="F3" s="49"/>
      <c r="G3" s="50"/>
      <c r="H3" s="47" t="s">
        <v>2</v>
      </c>
      <c r="I3" s="33">
        <v>45904</v>
      </c>
      <c r="K3" s="34"/>
    </row>
    <row r="4" s="1" customFormat="1" ht="16.15" customHeight="1" spans="1:11">
      <c r="A4" s="48" t="s">
        <v>3</v>
      </c>
      <c r="B4" s="49"/>
      <c r="C4" s="49"/>
      <c r="D4" s="49"/>
      <c r="E4" s="49"/>
      <c r="F4" s="49"/>
      <c r="G4" s="49"/>
      <c r="H4" s="49"/>
      <c r="I4" s="50"/>
      <c r="K4" s="34"/>
    </row>
    <row r="5" s="1" customFormat="1" ht="21" customHeight="1" spans="1:11">
      <c r="A5" s="48" t="s">
        <v>169</v>
      </c>
      <c r="B5" s="49"/>
      <c r="C5" s="49"/>
      <c r="D5" s="49"/>
      <c r="E5" s="49"/>
      <c r="F5" s="49"/>
      <c r="G5" s="49"/>
      <c r="H5" s="49"/>
      <c r="I5" s="50"/>
      <c r="K5" s="34"/>
    </row>
    <row r="6" s="1" customFormat="1" ht="21" customHeight="1" spans="1:64">
      <c r="A6" s="48" t="s">
        <v>218</v>
      </c>
      <c r="B6" s="49"/>
      <c r="C6" s="49"/>
      <c r="D6" s="49"/>
      <c r="E6" s="49"/>
      <c r="F6" s="50"/>
      <c r="G6" s="9"/>
      <c r="H6" s="47" t="s">
        <v>5</v>
      </c>
      <c r="I6" s="35">
        <v>0.2468</v>
      </c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5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5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</row>
    <row r="7" s="1" customFormat="1" ht="32.25" customHeight="1" spans="1:64">
      <c r="A7" s="47" t="s">
        <v>6</v>
      </c>
      <c r="B7" s="47" t="s">
        <v>7</v>
      </c>
      <c r="C7" s="47" t="s">
        <v>8</v>
      </c>
      <c r="D7" s="47" t="s">
        <v>9</v>
      </c>
      <c r="E7" s="47" t="s">
        <v>10</v>
      </c>
      <c r="F7" s="47" t="s">
        <v>11</v>
      </c>
      <c r="G7" s="47" t="s">
        <v>12</v>
      </c>
      <c r="H7" s="47" t="s">
        <v>171</v>
      </c>
      <c r="I7" s="47" t="s">
        <v>172</v>
      </c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5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5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</row>
    <row r="8" ht="18" customHeight="1" spans="1:64">
      <c r="A8" s="51">
        <v>1</v>
      </c>
      <c r="B8" s="51" t="s">
        <v>7</v>
      </c>
      <c r="C8" s="51" t="s">
        <v>219</v>
      </c>
      <c r="D8" s="51"/>
      <c r="E8" s="51"/>
      <c r="F8" s="52"/>
      <c r="G8" s="52"/>
      <c r="H8" s="52"/>
      <c r="I8" s="52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</row>
    <row r="9" ht="34.5" customHeight="1" spans="1:64">
      <c r="A9" s="53" t="s">
        <v>15</v>
      </c>
      <c r="B9" s="13" t="s">
        <v>220</v>
      </c>
      <c r="C9" s="54" t="s">
        <v>221</v>
      </c>
      <c r="D9" s="15" t="s">
        <v>177</v>
      </c>
      <c r="E9" s="55">
        <v>14</v>
      </c>
      <c r="F9" s="16">
        <v>55</v>
      </c>
      <c r="G9" s="17">
        <f>ROUND(F9+(F9*$I$6),2)</f>
        <v>68.57</v>
      </c>
      <c r="H9" s="17">
        <f>ROUND(SUM(E9*F9),2)</f>
        <v>770</v>
      </c>
      <c r="I9" s="17">
        <f>ROUND(SUM(E9*G9),2)</f>
        <v>959.98</v>
      </c>
      <c r="J9" s="38"/>
      <c r="K9" s="63"/>
      <c r="L9" s="40"/>
      <c r="M9" s="63"/>
      <c r="N9" s="40"/>
      <c r="O9" s="63"/>
      <c r="P9" s="40"/>
      <c r="Q9" s="63"/>
      <c r="R9" s="40"/>
      <c r="S9" s="63"/>
      <c r="T9" s="40"/>
      <c r="U9" s="63"/>
      <c r="V9" s="40"/>
      <c r="W9" s="63"/>
      <c r="X9" s="40"/>
      <c r="Y9" s="63"/>
      <c r="Z9" s="40"/>
      <c r="AA9" s="63"/>
      <c r="AB9" s="40"/>
      <c r="AC9" s="63"/>
      <c r="AD9" s="40"/>
      <c r="AE9" s="58"/>
      <c r="AF9" s="63"/>
      <c r="AG9" s="40"/>
      <c r="AH9" s="63"/>
      <c r="AI9" s="40"/>
      <c r="AJ9" s="63"/>
      <c r="AK9" s="40"/>
      <c r="AL9" s="63"/>
      <c r="AM9" s="40"/>
      <c r="AN9" s="63"/>
      <c r="AO9" s="40"/>
      <c r="AP9" s="63"/>
      <c r="AQ9" s="40"/>
      <c r="AR9" s="63"/>
      <c r="AS9" s="40"/>
      <c r="AT9" s="63"/>
      <c r="AU9" s="40"/>
      <c r="AV9" s="58"/>
      <c r="AW9" s="63"/>
      <c r="AX9" s="40"/>
      <c r="AY9" s="63"/>
      <c r="AZ9" s="40"/>
      <c r="BA9" s="63"/>
      <c r="BB9" s="40"/>
      <c r="BC9" s="63"/>
      <c r="BD9" s="40"/>
      <c r="BE9" s="63"/>
      <c r="BF9" s="40"/>
      <c r="BG9" s="63"/>
      <c r="BH9" s="40"/>
      <c r="BI9" s="63"/>
      <c r="BJ9" s="40"/>
      <c r="BK9" s="63"/>
      <c r="BL9" s="40"/>
    </row>
    <row r="10" ht="34.5" customHeight="1" spans="1:64">
      <c r="A10" s="53" t="s">
        <v>18</v>
      </c>
      <c r="B10" s="13" t="s">
        <v>220</v>
      </c>
      <c r="C10" s="54" t="s">
        <v>222</v>
      </c>
      <c r="D10" s="15" t="s">
        <v>177</v>
      </c>
      <c r="E10" s="55">
        <v>6</v>
      </c>
      <c r="F10" s="16">
        <v>27</v>
      </c>
      <c r="G10" s="17">
        <f>ROUND(F10+(F10*$I$6),2)</f>
        <v>33.66</v>
      </c>
      <c r="H10" s="17">
        <f>ROUND(SUM(E10*F10),2)</f>
        <v>162</v>
      </c>
      <c r="I10" s="17">
        <f>ROUND(SUM(E10*G10),2)</f>
        <v>201.96</v>
      </c>
      <c r="J10" s="38"/>
      <c r="K10" s="63"/>
      <c r="L10" s="40"/>
      <c r="M10" s="63"/>
      <c r="N10" s="40"/>
      <c r="O10" s="63"/>
      <c r="P10" s="40"/>
      <c r="Q10" s="63"/>
      <c r="R10" s="40"/>
      <c r="S10" s="63"/>
      <c r="T10" s="40"/>
      <c r="U10" s="63"/>
      <c r="V10" s="40"/>
      <c r="W10" s="63"/>
      <c r="X10" s="40"/>
      <c r="Y10" s="63"/>
      <c r="Z10" s="40"/>
      <c r="AA10" s="63"/>
      <c r="AB10" s="40"/>
      <c r="AC10" s="63"/>
      <c r="AD10" s="40"/>
      <c r="AE10" s="58"/>
      <c r="AF10" s="63"/>
      <c r="AG10" s="40"/>
      <c r="AH10" s="63"/>
      <c r="AI10" s="40"/>
      <c r="AJ10" s="63"/>
      <c r="AK10" s="40"/>
      <c r="AL10" s="63"/>
      <c r="AM10" s="40"/>
      <c r="AN10" s="63"/>
      <c r="AO10" s="40"/>
      <c r="AP10" s="63"/>
      <c r="AQ10" s="40"/>
      <c r="AR10" s="63"/>
      <c r="AS10" s="40"/>
      <c r="AT10" s="63"/>
      <c r="AU10" s="40"/>
      <c r="AV10" s="58"/>
      <c r="AW10" s="63"/>
      <c r="AX10" s="40"/>
      <c r="AY10" s="63"/>
      <c r="AZ10" s="40"/>
      <c r="BA10" s="63"/>
      <c r="BB10" s="40"/>
      <c r="BC10" s="63"/>
      <c r="BD10" s="40"/>
      <c r="BE10" s="63"/>
      <c r="BF10" s="40"/>
      <c r="BG10" s="63"/>
      <c r="BH10" s="40"/>
      <c r="BI10" s="63"/>
      <c r="BJ10" s="40"/>
      <c r="BK10" s="63"/>
      <c r="BL10" s="40"/>
    </row>
    <row r="11" ht="34.5" customHeight="1" spans="1:64">
      <c r="A11" s="53" t="s">
        <v>21</v>
      </c>
      <c r="B11" s="56" t="s">
        <v>205</v>
      </c>
      <c r="C11" s="54" t="s">
        <v>206</v>
      </c>
      <c r="D11" s="15" t="s">
        <v>207</v>
      </c>
      <c r="E11" s="55">
        <v>4</v>
      </c>
      <c r="F11" s="16">
        <v>25.52</v>
      </c>
      <c r="G11" s="17">
        <f>ROUND(F11+(F11*$I$6),2)</f>
        <v>31.82</v>
      </c>
      <c r="H11" s="17">
        <f>ROUND(SUM(E11*F11),2)</f>
        <v>102.08</v>
      </c>
      <c r="I11" s="17">
        <f>ROUND(SUM(E11*G11),2)</f>
        <v>127.28</v>
      </c>
      <c r="J11" s="38"/>
      <c r="K11" s="63"/>
      <c r="L11" s="40"/>
      <c r="M11" s="63"/>
      <c r="N11" s="40"/>
      <c r="O11" s="63"/>
      <c r="P11" s="40"/>
      <c r="Q11" s="63"/>
      <c r="R11" s="40"/>
      <c r="S11" s="63"/>
      <c r="T11" s="40"/>
      <c r="U11" s="63"/>
      <c r="V11" s="40"/>
      <c r="W11" s="63"/>
      <c r="X11" s="40"/>
      <c r="Y11" s="63"/>
      <c r="Z11" s="40"/>
      <c r="AA11" s="63"/>
      <c r="AB11" s="40"/>
      <c r="AC11" s="63"/>
      <c r="AD11" s="40"/>
      <c r="AE11" s="58"/>
      <c r="AF11" s="63"/>
      <c r="AG11" s="40"/>
      <c r="AH11" s="63"/>
      <c r="AI11" s="40"/>
      <c r="AJ11" s="63"/>
      <c r="AK11" s="40"/>
      <c r="AL11" s="63"/>
      <c r="AM11" s="40"/>
      <c r="AN11" s="63"/>
      <c r="AO11" s="40"/>
      <c r="AP11" s="63"/>
      <c r="AQ11" s="40"/>
      <c r="AR11" s="63"/>
      <c r="AS11" s="40"/>
      <c r="AT11" s="63"/>
      <c r="AU11" s="40"/>
      <c r="AV11" s="58"/>
      <c r="AW11" s="63"/>
      <c r="AX11" s="40"/>
      <c r="AY11" s="63"/>
      <c r="AZ11" s="40"/>
      <c r="BA11" s="63"/>
      <c r="BB11" s="40"/>
      <c r="BC11" s="63"/>
      <c r="BD11" s="40"/>
      <c r="BE11" s="63"/>
      <c r="BF11" s="40"/>
      <c r="BG11" s="63"/>
      <c r="BH11" s="40"/>
      <c r="BI11" s="63"/>
      <c r="BJ11" s="40"/>
      <c r="BK11" s="63"/>
      <c r="BL11" s="40"/>
    </row>
    <row r="12" ht="34.5" customHeight="1" spans="1:64">
      <c r="A12" s="53" t="s">
        <v>24</v>
      </c>
      <c r="B12" s="56" t="s">
        <v>208</v>
      </c>
      <c r="C12" s="54" t="s">
        <v>209</v>
      </c>
      <c r="D12" s="15" t="s">
        <v>207</v>
      </c>
      <c r="E12" s="55">
        <v>4</v>
      </c>
      <c r="F12" s="16">
        <v>31.64</v>
      </c>
      <c r="G12" s="17">
        <f>ROUND(F12+(F12*$I$6),2)</f>
        <v>39.45</v>
      </c>
      <c r="H12" s="17">
        <f>ROUND(SUM(E12*F12),2)</f>
        <v>126.56</v>
      </c>
      <c r="I12" s="17">
        <f>ROUND(SUM(E12*G12),2)</f>
        <v>157.8</v>
      </c>
      <c r="J12" s="38"/>
      <c r="K12" s="63"/>
      <c r="L12" s="40"/>
      <c r="M12" s="63"/>
      <c r="N12" s="40"/>
      <c r="O12" s="63"/>
      <c r="P12" s="40"/>
      <c r="Q12" s="63"/>
      <c r="R12" s="40"/>
      <c r="S12" s="63"/>
      <c r="T12" s="40"/>
      <c r="U12" s="63"/>
      <c r="V12" s="40"/>
      <c r="W12" s="63"/>
      <c r="X12" s="40"/>
      <c r="Y12" s="63"/>
      <c r="Z12" s="40"/>
      <c r="AA12" s="63"/>
      <c r="AB12" s="40"/>
      <c r="AC12" s="63"/>
      <c r="AD12" s="40"/>
      <c r="AE12" s="58"/>
      <c r="AF12" s="63"/>
      <c r="AG12" s="40"/>
      <c r="AH12" s="63"/>
      <c r="AI12" s="40"/>
      <c r="AJ12" s="63"/>
      <c r="AK12" s="40"/>
      <c r="AL12" s="63"/>
      <c r="AM12" s="40"/>
      <c r="AN12" s="63"/>
      <c r="AO12" s="40"/>
      <c r="AP12" s="63"/>
      <c r="AQ12" s="40"/>
      <c r="AR12" s="63"/>
      <c r="AS12" s="40"/>
      <c r="AT12" s="63"/>
      <c r="AU12" s="40"/>
      <c r="AV12" s="58"/>
      <c r="AW12" s="63"/>
      <c r="AX12" s="40"/>
      <c r="AY12" s="63"/>
      <c r="AZ12" s="40"/>
      <c r="BA12" s="63"/>
      <c r="BB12" s="40"/>
      <c r="BC12" s="63"/>
      <c r="BD12" s="40"/>
      <c r="BE12" s="63"/>
      <c r="BF12" s="40"/>
      <c r="BG12" s="63"/>
      <c r="BH12" s="40"/>
      <c r="BI12" s="63"/>
      <c r="BJ12" s="40"/>
      <c r="BK12" s="63"/>
      <c r="BL12" s="40"/>
    </row>
    <row r="13" ht="18" customHeight="1" spans="1:64">
      <c r="A13" s="22" t="s">
        <v>216</v>
      </c>
      <c r="B13" s="22"/>
      <c r="C13" s="22"/>
      <c r="D13" s="22"/>
      <c r="E13" s="22"/>
      <c r="F13" s="22"/>
      <c r="G13" s="22"/>
      <c r="H13" s="23">
        <f>ROUND(SUM(H9:H12),2)</f>
        <v>1160.64</v>
      </c>
      <c r="I13" s="23">
        <f>ROUND(SUM(I9:I12),2)</f>
        <v>1447.02</v>
      </c>
      <c r="J13" s="41"/>
      <c r="K13" s="57"/>
      <c r="L13" s="42"/>
      <c r="M13" s="57"/>
      <c r="N13" s="42"/>
      <c r="O13" s="57"/>
      <c r="P13" s="42"/>
      <c r="Q13" s="64"/>
      <c r="R13" s="42"/>
      <c r="S13" s="64"/>
      <c r="T13" s="42"/>
      <c r="U13" s="64"/>
      <c r="V13" s="42"/>
      <c r="W13" s="64"/>
      <c r="X13" s="42"/>
      <c r="Y13" s="64"/>
      <c r="Z13" s="42"/>
      <c r="AA13" s="64"/>
      <c r="AB13" s="42"/>
      <c r="AC13" s="64"/>
      <c r="AD13" s="42"/>
      <c r="AE13" s="57"/>
      <c r="AF13" s="57"/>
      <c r="AG13" s="46"/>
      <c r="AH13" s="57"/>
      <c r="AI13" s="46"/>
      <c r="AJ13" s="57"/>
      <c r="AK13" s="46"/>
      <c r="AL13" s="57"/>
      <c r="AM13" s="46"/>
      <c r="AN13" s="57"/>
      <c r="AO13" s="46"/>
      <c r="AP13" s="57"/>
      <c r="AQ13" s="46"/>
      <c r="AR13" s="57"/>
      <c r="AS13" s="46"/>
      <c r="AT13" s="57"/>
      <c r="AU13" s="46"/>
      <c r="AV13" s="57"/>
      <c r="AW13" s="57"/>
      <c r="AX13" s="46"/>
      <c r="AY13" s="57"/>
      <c r="AZ13" s="46"/>
      <c r="BA13" s="57"/>
      <c r="BB13" s="46"/>
      <c r="BC13" s="57"/>
      <c r="BD13" s="46"/>
      <c r="BE13" s="57"/>
      <c r="BF13" s="46"/>
      <c r="BG13" s="57"/>
      <c r="BH13" s="46"/>
      <c r="BI13" s="57"/>
      <c r="BJ13" s="46"/>
      <c r="BK13" s="57"/>
      <c r="BL13" s="46"/>
    </row>
    <row r="14" ht="18" customHeight="1" spans="1:64">
      <c r="A14" s="24" t="s">
        <v>164</v>
      </c>
      <c r="B14" s="24"/>
      <c r="C14" s="24"/>
      <c r="D14" s="24"/>
      <c r="E14" s="24"/>
      <c r="F14" s="24"/>
      <c r="G14" s="24"/>
      <c r="H14" s="24"/>
      <c r="I14" s="24"/>
      <c r="J14" s="41"/>
      <c r="K14" s="57"/>
      <c r="L14" s="42"/>
      <c r="M14" s="57"/>
      <c r="N14" s="42"/>
      <c r="O14" s="57"/>
      <c r="P14" s="42"/>
      <c r="Q14" s="64"/>
      <c r="R14" s="42"/>
      <c r="S14" s="64"/>
      <c r="T14" s="42"/>
      <c r="U14" s="64"/>
      <c r="V14" s="42"/>
      <c r="W14" s="64"/>
      <c r="X14" s="42"/>
      <c r="Y14" s="64"/>
      <c r="Z14" s="42"/>
      <c r="AA14" s="64"/>
      <c r="AB14" s="42"/>
      <c r="AC14" s="64"/>
      <c r="AD14" s="42"/>
      <c r="AE14" s="57"/>
      <c r="AF14" s="57"/>
      <c r="AG14" s="46"/>
      <c r="AH14" s="57"/>
      <c r="AI14" s="46"/>
      <c r="AJ14" s="57"/>
      <c r="AK14" s="46"/>
      <c r="AL14" s="57"/>
      <c r="AM14" s="46"/>
      <c r="AN14" s="57"/>
      <c r="AO14" s="46"/>
      <c r="AP14" s="57"/>
      <c r="AQ14" s="46"/>
      <c r="AR14" s="57"/>
      <c r="AS14" s="46"/>
      <c r="AT14" s="57"/>
      <c r="AU14" s="46"/>
      <c r="AV14" s="57"/>
      <c r="AW14" s="57"/>
      <c r="AX14" s="46"/>
      <c r="AY14" s="57"/>
      <c r="AZ14" s="46"/>
      <c r="BA14" s="57"/>
      <c r="BB14" s="46"/>
      <c r="BC14" s="57"/>
      <c r="BD14" s="46"/>
      <c r="BE14" s="57"/>
      <c r="BF14" s="46"/>
      <c r="BG14" s="57"/>
      <c r="BH14" s="46"/>
      <c r="BI14" s="57"/>
      <c r="BJ14" s="46"/>
      <c r="BK14" s="57"/>
      <c r="BL14" s="46"/>
    </row>
    <row r="15" ht="18" customHeight="1" spans="1:64">
      <c r="A15" s="25" t="s">
        <v>165</v>
      </c>
      <c r="B15" s="26"/>
      <c r="C15" s="26"/>
      <c r="D15" s="26"/>
      <c r="E15" s="26"/>
      <c r="F15" s="26"/>
      <c r="G15" s="26"/>
      <c r="H15" s="26"/>
      <c r="I15" s="26"/>
      <c r="J15" s="41"/>
      <c r="K15" s="57"/>
      <c r="L15" s="42"/>
      <c r="M15" s="57"/>
      <c r="N15" s="42"/>
      <c r="O15" s="57"/>
      <c r="P15" s="42"/>
      <c r="Q15" s="64"/>
      <c r="R15" s="42"/>
      <c r="S15" s="64"/>
      <c r="T15" s="42"/>
      <c r="U15" s="64"/>
      <c r="V15" s="42"/>
      <c r="W15" s="64"/>
      <c r="X15" s="42"/>
      <c r="Y15" s="64"/>
      <c r="Z15" s="42"/>
      <c r="AA15" s="64"/>
      <c r="AB15" s="42"/>
      <c r="AC15" s="64"/>
      <c r="AD15" s="42"/>
      <c r="AE15" s="57"/>
      <c r="AF15" s="57"/>
      <c r="AG15" s="46"/>
      <c r="AH15" s="57"/>
      <c r="AI15" s="46"/>
      <c r="AJ15" s="57"/>
      <c r="AK15" s="46"/>
      <c r="AL15" s="57"/>
      <c r="AM15" s="46"/>
      <c r="AN15" s="57"/>
      <c r="AO15" s="46"/>
      <c r="AP15" s="57"/>
      <c r="AQ15" s="46"/>
      <c r="AR15" s="57"/>
      <c r="AS15" s="46"/>
      <c r="AT15" s="57"/>
      <c r="AU15" s="46"/>
      <c r="AV15" s="57"/>
      <c r="AW15" s="57"/>
      <c r="AX15" s="46"/>
      <c r="AY15" s="57"/>
      <c r="AZ15" s="46"/>
      <c r="BA15" s="57"/>
      <c r="BB15" s="46"/>
      <c r="BC15" s="57"/>
      <c r="BD15" s="46"/>
      <c r="BE15" s="57"/>
      <c r="BF15" s="46"/>
      <c r="BG15" s="57"/>
      <c r="BH15" s="46"/>
      <c r="BI15" s="57"/>
      <c r="BJ15" s="46"/>
      <c r="BK15" s="57"/>
      <c r="BL15" s="46"/>
    </row>
    <row r="16" ht="18" customHeight="1" spans="1:64">
      <c r="A16" s="26"/>
      <c r="B16" s="26"/>
      <c r="C16" s="26"/>
      <c r="D16" s="26"/>
      <c r="E16" s="26"/>
      <c r="F16" s="26"/>
      <c r="G16" s="26"/>
      <c r="H16" s="26"/>
      <c r="I16" s="26"/>
      <c r="J16" s="41"/>
      <c r="K16" s="57"/>
      <c r="L16" s="42"/>
      <c r="M16" s="57"/>
      <c r="N16" s="42"/>
      <c r="O16" s="57"/>
      <c r="P16" s="42"/>
      <c r="Q16" s="64"/>
      <c r="R16" s="42"/>
      <c r="S16" s="64"/>
      <c r="T16" s="42"/>
      <c r="U16" s="64"/>
      <c r="V16" s="42"/>
      <c r="W16" s="64"/>
      <c r="X16" s="42"/>
      <c r="Y16" s="64"/>
      <c r="Z16" s="42"/>
      <c r="AA16" s="64"/>
      <c r="AB16" s="42"/>
      <c r="AC16" s="64"/>
      <c r="AD16" s="42"/>
      <c r="AE16" s="57"/>
      <c r="AF16" s="57"/>
      <c r="AG16" s="46"/>
      <c r="AH16" s="57"/>
      <c r="AI16" s="46"/>
      <c r="AJ16" s="57"/>
      <c r="AK16" s="46"/>
      <c r="AL16" s="57"/>
      <c r="AM16" s="46"/>
      <c r="AN16" s="57"/>
      <c r="AO16" s="46"/>
      <c r="AP16" s="57"/>
      <c r="AQ16" s="46"/>
      <c r="AR16" s="57"/>
      <c r="AS16" s="46"/>
      <c r="AT16" s="57"/>
      <c r="AU16" s="46"/>
      <c r="AV16" s="57"/>
      <c r="AW16" s="57"/>
      <c r="AX16" s="46"/>
      <c r="AY16" s="57"/>
      <c r="AZ16" s="46"/>
      <c r="BA16" s="57"/>
      <c r="BB16" s="46"/>
      <c r="BC16" s="57"/>
      <c r="BD16" s="46"/>
      <c r="BE16" s="57"/>
      <c r="BF16" s="46"/>
      <c r="BG16" s="57"/>
      <c r="BH16" s="46"/>
      <c r="BI16" s="57"/>
      <c r="BJ16" s="46"/>
      <c r="BK16" s="57"/>
      <c r="BL16" s="46"/>
    </row>
    <row r="17" ht="73.5" customHeight="1" spans="1:9">
      <c r="A17" s="27" t="s">
        <v>166</v>
      </c>
      <c r="B17" s="28"/>
      <c r="C17" s="28"/>
      <c r="D17" s="28"/>
      <c r="E17" s="28"/>
      <c r="F17" s="28"/>
      <c r="G17" s="28"/>
      <c r="H17" s="28"/>
      <c r="I17" s="43"/>
    </row>
    <row r="18" ht="19.5" customHeight="1" spans="1:9">
      <c r="A18" s="29" t="s">
        <v>167</v>
      </c>
      <c r="B18" s="30"/>
      <c r="C18" s="30"/>
      <c r="D18" s="30"/>
      <c r="E18" s="30"/>
      <c r="F18" s="30"/>
      <c r="G18" s="30"/>
      <c r="H18" s="30"/>
      <c r="I18" s="44"/>
    </row>
    <row r="19" ht="16.5" customHeight="1" spans="1:9">
      <c r="A19" s="57"/>
      <c r="B19" s="58"/>
      <c r="C19" s="58"/>
      <c r="D19" s="57"/>
      <c r="E19" s="57"/>
      <c r="F19" s="58"/>
      <c r="G19" s="57"/>
      <c r="H19" s="57"/>
      <c r="I19" s="57"/>
    </row>
    <row r="20" ht="6" customHeight="1"/>
    <row r="21" ht="11.25" hidden="1" customHeight="1" spans="1:9">
      <c r="A21" s="57"/>
      <c r="B21" s="58"/>
      <c r="C21" s="58"/>
      <c r="D21" s="57"/>
      <c r="E21" s="58"/>
      <c r="F21" s="58"/>
      <c r="G21" s="58"/>
      <c r="H21" s="58"/>
      <c r="I21" s="57"/>
    </row>
    <row r="22" customHeight="1" spans="1:9">
      <c r="A22" s="59"/>
      <c r="B22" s="60"/>
      <c r="C22" s="60"/>
      <c r="D22" s="59"/>
      <c r="E22" s="60"/>
      <c r="F22" s="60"/>
      <c r="G22" s="60"/>
      <c r="H22" s="60"/>
      <c r="I22" s="59"/>
    </row>
    <row r="23" customHeight="1" spans="1:9">
      <c r="A23" s="59"/>
      <c r="B23" s="60"/>
      <c r="C23" s="60"/>
      <c r="D23" s="59"/>
      <c r="E23" s="60"/>
      <c r="F23" s="60"/>
      <c r="G23" s="60"/>
      <c r="H23" s="60"/>
      <c r="I23" s="59"/>
    </row>
    <row r="24" ht="16.5" customHeight="1"/>
    <row r="25" ht="12" customHeight="1"/>
    <row r="26" ht="11.25" customHeight="1"/>
  </sheetData>
  <mergeCells count="45">
    <mergeCell ref="A1:I1"/>
    <mergeCell ref="A2:I2"/>
    <mergeCell ref="A3:G3"/>
    <mergeCell ref="A4:I4"/>
    <mergeCell ref="A5:I5"/>
    <mergeCell ref="A6:F6"/>
    <mergeCell ref="K6:AD6"/>
    <mergeCell ref="AF6:AU6"/>
    <mergeCell ref="AW6:BL6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F7:AG7"/>
    <mergeCell ref="AH7:AI7"/>
    <mergeCell ref="AJ7:AK7"/>
    <mergeCell ref="AL7:AM7"/>
    <mergeCell ref="AN7:AO7"/>
    <mergeCell ref="AP7:AQ7"/>
    <mergeCell ref="AR7:AS7"/>
    <mergeCell ref="AT7:AU7"/>
    <mergeCell ref="AW7:AX7"/>
    <mergeCell ref="AY7:AZ7"/>
    <mergeCell ref="BA7:BB7"/>
    <mergeCell ref="BC7:BD7"/>
    <mergeCell ref="BE7:BF7"/>
    <mergeCell ref="BG7:BH7"/>
    <mergeCell ref="BI7:BJ7"/>
    <mergeCell ref="BK7:BL7"/>
    <mergeCell ref="A13:G13"/>
    <mergeCell ref="A14:I14"/>
    <mergeCell ref="A17:I17"/>
    <mergeCell ref="A18:I18"/>
    <mergeCell ref="B19:C19"/>
    <mergeCell ref="B21:C21"/>
    <mergeCell ref="E21:F21"/>
    <mergeCell ref="B22:C22"/>
    <mergeCell ref="E22:F22"/>
    <mergeCell ref="A15:I16"/>
  </mergeCells>
  <pageMargins left="0.511811023622047" right="0.511811023622047" top="0.78740157480315" bottom="0.78740157480315" header="0.31496062992126" footer="0.31496062992126"/>
  <pageSetup paperSize="9" scale="50" orientation="portrait" horizontalDpi="600" verticalDpi="6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L42"/>
  <sheetViews>
    <sheetView zoomScale="90" zoomScaleNormal="90" zoomScaleSheetLayoutView="60" workbookViewId="0">
      <selection activeCell="J12" sqref="J12"/>
    </sheetView>
  </sheetViews>
  <sheetFormatPr defaultColWidth="9.14285714285714" defaultRowHeight="12.75"/>
  <cols>
    <col min="1" max="1" width="6.42857142857143" style="2" customWidth="1"/>
    <col min="2" max="2" width="15" style="2" customWidth="1"/>
    <col min="3" max="3" width="85.7142857142857" style="2" customWidth="1"/>
    <col min="4" max="4" width="7.28571428571429" style="2" customWidth="1"/>
    <col min="5" max="5" width="10.7142857142857" style="2"/>
    <col min="6" max="6" width="12.7142857142857" style="3" customWidth="1"/>
    <col min="7" max="9" width="14.2857142857143" style="2" customWidth="1"/>
    <col min="10" max="10" width="13.4285714285714" style="2"/>
    <col min="11" max="11" width="8.14285714285714" style="2" customWidth="1"/>
    <col min="12" max="12" width="11.7142857142857" style="2" customWidth="1"/>
    <col min="13" max="13" width="9.42857142857143" style="2"/>
    <col min="14" max="14" width="10.4285714285714" style="2" customWidth="1"/>
    <col min="15" max="15" width="9.28571428571429" style="2"/>
    <col min="16" max="16" width="11" style="2" customWidth="1"/>
    <col min="17" max="17" width="9.28571428571429" style="2"/>
    <col min="18" max="18" width="11.5714285714286" style="2"/>
    <col min="19" max="19" width="9.28571428571429" style="2"/>
    <col min="20" max="20" width="11.4285714285714" style="2"/>
    <col min="21" max="21" width="9.42857142857143" style="2"/>
    <col min="22" max="22" width="11.5714285714286" style="2"/>
    <col min="23" max="23" width="9.14285714285714" style="2"/>
    <col min="24" max="24" width="10.5714285714286" style="2"/>
    <col min="25" max="25" width="9.14285714285714" style="2"/>
    <col min="26" max="26" width="10.8571428571429" style="2" customWidth="1"/>
    <col min="27" max="27" width="9.14285714285714" style="2"/>
    <col min="28" max="28" width="11.5714285714286" style="2" customWidth="1"/>
    <col min="29" max="29" width="9.14285714285714" style="2"/>
    <col min="30" max="30" width="11.5714285714286" style="2"/>
    <col min="31" max="31" width="14.8571428571429" style="2" customWidth="1"/>
    <col min="32" max="32" width="9.14285714285714" style="2"/>
    <col min="33" max="33" width="11.5714285714286" style="2" customWidth="1"/>
    <col min="34" max="34" width="9.14285714285714" style="2"/>
    <col min="35" max="35" width="11" style="2" customWidth="1"/>
    <col min="36" max="36" width="9.14285714285714" style="2"/>
    <col min="37" max="37" width="11.8571428571429" style="2" customWidth="1"/>
    <col min="38" max="38" width="9.14285714285714" style="2"/>
    <col min="39" max="39" width="10.5714285714286" style="2" customWidth="1"/>
    <col min="40" max="40" width="9.28571428571429" style="2"/>
    <col min="41" max="41" width="11.2857142857143" style="2"/>
    <col min="42" max="42" width="9.14285714285714" style="2"/>
    <col min="43" max="43" width="11.4285714285714" style="2" customWidth="1"/>
    <col min="44" max="44" width="9.14285714285714" style="2"/>
    <col min="45" max="45" width="12.1428571428571" style="2" customWidth="1"/>
    <col min="46" max="46" width="9.14285714285714" style="2"/>
    <col min="47" max="47" width="10.8571428571429" style="2"/>
    <col min="48" max="48" width="13.5714285714286" style="2" customWidth="1"/>
    <col min="49" max="49" width="9.28571428571429" style="2"/>
    <col min="50" max="50" width="12" style="2"/>
    <col min="51" max="51" width="9.28571428571429" style="2"/>
    <col min="52" max="52" width="12" style="2"/>
    <col min="53" max="53" width="9.28571428571429" style="2"/>
    <col min="54" max="54" width="12" style="2"/>
    <col min="55" max="55" width="9.14285714285714" style="2"/>
    <col min="56" max="56" width="10.8571428571429" style="2"/>
    <col min="57" max="57" width="9.28571428571429" style="2"/>
    <col min="58" max="58" width="12" style="2"/>
    <col min="59" max="59" width="9.14285714285714" style="2"/>
    <col min="60" max="60" width="10.8571428571429" style="2"/>
    <col min="61" max="61" width="9.14285714285714" style="2"/>
    <col min="62" max="62" width="12" style="2"/>
    <col min="63" max="63" width="9.14285714285714" style="2"/>
    <col min="64" max="64" width="10.8571428571429" style="2"/>
    <col min="65" max="16384" width="9.14285714285714" style="2"/>
  </cols>
  <sheetData>
    <row r="1" s="1" customFormat="1" ht="55.9" customHeight="1" spans="1:9">
      <c r="A1" s="4"/>
      <c r="B1" s="4"/>
      <c r="C1" s="4"/>
      <c r="D1" s="4"/>
      <c r="E1" s="4"/>
      <c r="F1" s="4"/>
      <c r="G1" s="4"/>
      <c r="H1" s="4"/>
      <c r="I1" s="4"/>
    </row>
    <row r="2" s="1" customFormat="1" ht="34.5" customHeight="1" spans="1:9">
      <c r="A2" s="5" t="s">
        <v>223</v>
      </c>
      <c r="B2" s="5"/>
      <c r="C2" s="5"/>
      <c r="D2" s="5"/>
      <c r="E2" s="5"/>
      <c r="F2" s="5"/>
      <c r="G2" s="5"/>
      <c r="H2" s="5"/>
      <c r="I2" s="5"/>
    </row>
    <row r="3" s="1" customFormat="1" ht="15" customHeight="1" spans="1:11">
      <c r="A3" s="6" t="s">
        <v>131</v>
      </c>
      <c r="B3" s="7"/>
      <c r="C3" s="7"/>
      <c r="D3" s="7"/>
      <c r="E3" s="7"/>
      <c r="F3" s="7"/>
      <c r="G3" s="8"/>
      <c r="H3" s="5" t="s">
        <v>2</v>
      </c>
      <c r="I3" s="33">
        <v>45904</v>
      </c>
      <c r="K3" s="34"/>
    </row>
    <row r="4" s="1" customFormat="1" ht="16.15" customHeight="1" spans="1:11">
      <c r="A4" s="6" t="s">
        <v>132</v>
      </c>
      <c r="B4" s="7"/>
      <c r="C4" s="7"/>
      <c r="D4" s="7"/>
      <c r="E4" s="7"/>
      <c r="F4" s="7"/>
      <c r="G4" s="7"/>
      <c r="H4" s="7"/>
      <c r="I4" s="8"/>
      <c r="K4" s="34"/>
    </row>
    <row r="5" s="1" customFormat="1" ht="24" customHeight="1" spans="1:11">
      <c r="A5" s="6" t="s">
        <v>169</v>
      </c>
      <c r="B5" s="7"/>
      <c r="C5" s="7"/>
      <c r="D5" s="7"/>
      <c r="E5" s="7"/>
      <c r="F5" s="7"/>
      <c r="G5" s="7"/>
      <c r="H5" s="7"/>
      <c r="I5" s="8"/>
      <c r="K5" s="34"/>
    </row>
    <row r="6" s="1" customFormat="1" ht="42" customHeight="1" spans="1:64">
      <c r="A6" s="6" t="s">
        <v>224</v>
      </c>
      <c r="B6" s="7"/>
      <c r="C6" s="7"/>
      <c r="D6" s="7"/>
      <c r="E6" s="7"/>
      <c r="F6" s="8"/>
      <c r="G6" s="9"/>
      <c r="H6" s="5" t="s">
        <v>5</v>
      </c>
      <c r="I6" s="35">
        <v>0.2468</v>
      </c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</row>
    <row r="7" s="1" customFormat="1" ht="29.25" customHeight="1" spans="1:64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H7" s="5" t="s">
        <v>171</v>
      </c>
      <c r="I7" s="5" t="s">
        <v>172</v>
      </c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</row>
    <row r="8" ht="18" customHeight="1" spans="1:9">
      <c r="A8" s="10">
        <v>1</v>
      </c>
      <c r="B8" s="10" t="s">
        <v>7</v>
      </c>
      <c r="C8" s="10" t="s">
        <v>14</v>
      </c>
      <c r="D8" s="10"/>
      <c r="E8" s="10"/>
      <c r="F8" s="11"/>
      <c r="G8" s="11"/>
      <c r="H8" s="11"/>
      <c r="I8" s="11"/>
    </row>
    <row r="9" ht="34.5" customHeight="1" spans="1:64">
      <c r="A9" s="12" t="s">
        <v>15</v>
      </c>
      <c r="B9" s="13" t="s">
        <v>173</v>
      </c>
      <c r="C9" s="14" t="s">
        <v>174</v>
      </c>
      <c r="D9" s="15" t="s">
        <v>38</v>
      </c>
      <c r="E9" s="12">
        <v>4</v>
      </c>
      <c r="F9" s="16">
        <v>8.91</v>
      </c>
      <c r="G9" s="17">
        <f>ROUND(F9+(F9*$I$6),2)</f>
        <v>11.11</v>
      </c>
      <c r="H9" s="17">
        <f>ROUND(SUM(E9*F9),2)</f>
        <v>35.64</v>
      </c>
      <c r="I9" s="17">
        <f>ROUND(SUM(E9*G9),2)</f>
        <v>44.44</v>
      </c>
      <c r="J9" s="38"/>
      <c r="K9" s="39"/>
      <c r="L9" s="40"/>
      <c r="M9" s="39"/>
      <c r="N9" s="40"/>
      <c r="O9" s="39"/>
      <c r="P9" s="40"/>
      <c r="Q9" s="39"/>
      <c r="R9" s="40"/>
      <c r="S9" s="39"/>
      <c r="T9" s="40"/>
      <c r="U9" s="39"/>
      <c r="V9" s="40"/>
      <c r="W9" s="39"/>
      <c r="X9" s="40"/>
      <c r="Y9" s="39"/>
      <c r="Z9" s="40"/>
      <c r="AA9" s="39"/>
      <c r="AB9" s="40"/>
      <c r="AC9" s="39"/>
      <c r="AD9" s="40"/>
      <c r="AE9" s="3"/>
      <c r="AF9" s="39"/>
      <c r="AG9" s="40"/>
      <c r="AH9" s="39"/>
      <c r="AI9" s="40"/>
      <c r="AJ9" s="39"/>
      <c r="AK9" s="40"/>
      <c r="AL9" s="39"/>
      <c r="AM9" s="40"/>
      <c r="AN9" s="39"/>
      <c r="AO9" s="40"/>
      <c r="AP9" s="39"/>
      <c r="AQ9" s="40"/>
      <c r="AR9" s="39"/>
      <c r="AS9" s="40"/>
      <c r="AT9" s="39"/>
      <c r="AU9" s="40"/>
      <c r="AV9" s="3"/>
      <c r="AW9" s="39"/>
      <c r="AX9" s="40"/>
      <c r="AY9" s="39"/>
      <c r="AZ9" s="40"/>
      <c r="BA9" s="39"/>
      <c r="BB9" s="40"/>
      <c r="BC9" s="39"/>
      <c r="BD9" s="40"/>
      <c r="BE9" s="39"/>
      <c r="BF9" s="40"/>
      <c r="BG9" s="39"/>
      <c r="BH9" s="40"/>
      <c r="BI9" s="39"/>
      <c r="BJ9" s="40"/>
      <c r="BK9" s="39"/>
      <c r="BL9" s="40"/>
    </row>
    <row r="10" ht="41.25" customHeight="1" spans="1:64">
      <c r="A10" s="12" t="s">
        <v>18</v>
      </c>
      <c r="B10" s="13" t="s">
        <v>175</v>
      </c>
      <c r="C10" s="14" t="s">
        <v>176</v>
      </c>
      <c r="D10" s="15" t="s">
        <v>177</v>
      </c>
      <c r="E10" s="12">
        <v>1</v>
      </c>
      <c r="F10" s="16">
        <v>11.37</v>
      </c>
      <c r="G10" s="17">
        <f t="shared" ref="G10:G28" si="0">ROUND(F10+(F10*$I$6),2)</f>
        <v>14.18</v>
      </c>
      <c r="H10" s="17">
        <f t="shared" ref="H10:H28" si="1">ROUND(SUM(E10*F10),2)</f>
        <v>11.37</v>
      </c>
      <c r="I10" s="17">
        <f>ROUND(SUM(E10*G10),2)</f>
        <v>14.18</v>
      </c>
      <c r="J10" s="38"/>
      <c r="K10" s="39"/>
      <c r="L10" s="40"/>
      <c r="M10" s="39"/>
      <c r="N10" s="40"/>
      <c r="O10" s="39"/>
      <c r="P10" s="40"/>
      <c r="Q10" s="39"/>
      <c r="R10" s="40"/>
      <c r="S10" s="39"/>
      <c r="T10" s="40"/>
      <c r="U10" s="39"/>
      <c r="V10" s="40"/>
      <c r="W10" s="39"/>
      <c r="X10" s="40"/>
      <c r="Y10" s="39"/>
      <c r="Z10" s="40"/>
      <c r="AA10" s="39"/>
      <c r="AB10" s="40"/>
      <c r="AC10" s="39"/>
      <c r="AD10" s="40"/>
      <c r="AE10" s="3"/>
      <c r="AF10" s="39"/>
      <c r="AG10" s="40"/>
      <c r="AH10" s="39"/>
      <c r="AI10" s="40"/>
      <c r="AJ10" s="39"/>
      <c r="AK10" s="40"/>
      <c r="AL10" s="39"/>
      <c r="AM10" s="40"/>
      <c r="AN10" s="39"/>
      <c r="AO10" s="40"/>
      <c r="AP10" s="39"/>
      <c r="AQ10" s="40"/>
      <c r="AR10" s="39"/>
      <c r="AS10" s="40"/>
      <c r="AT10" s="39"/>
      <c r="AU10" s="40"/>
      <c r="AV10" s="3"/>
      <c r="AW10" s="39"/>
      <c r="AX10" s="40"/>
      <c r="AY10" s="39"/>
      <c r="AZ10" s="40"/>
      <c r="BA10" s="39"/>
      <c r="BB10" s="40"/>
      <c r="BC10" s="39"/>
      <c r="BD10" s="40"/>
      <c r="BE10" s="39"/>
      <c r="BF10" s="40"/>
      <c r="BG10" s="39"/>
      <c r="BH10" s="40"/>
      <c r="BI10" s="39"/>
      <c r="BJ10" s="40"/>
      <c r="BK10" s="39"/>
      <c r="BL10" s="40"/>
    </row>
    <row r="11" ht="27.75" customHeight="1" spans="1:64">
      <c r="A11" s="12" t="s">
        <v>21</v>
      </c>
      <c r="B11" s="13" t="s">
        <v>225</v>
      </c>
      <c r="C11" s="14" t="s">
        <v>226</v>
      </c>
      <c r="D11" s="15" t="s">
        <v>177</v>
      </c>
      <c r="E11" s="12">
        <v>1</v>
      </c>
      <c r="F11" s="16">
        <v>148.07</v>
      </c>
      <c r="G11" s="17">
        <f t="shared" si="0"/>
        <v>184.61</v>
      </c>
      <c r="H11" s="17">
        <f t="shared" si="1"/>
        <v>148.07</v>
      </c>
      <c r="I11" s="17">
        <f t="shared" ref="I11:I28" si="2">ROUND(SUM(E11*G11),2)</f>
        <v>184.61</v>
      </c>
      <c r="J11" s="38"/>
      <c r="K11" s="39"/>
      <c r="L11" s="40"/>
      <c r="M11" s="39"/>
      <c r="N11" s="40"/>
      <c r="O11" s="39"/>
      <c r="P11" s="40"/>
      <c r="Q11" s="39"/>
      <c r="R11" s="40"/>
      <c r="S11" s="39"/>
      <c r="T11" s="40"/>
      <c r="U11" s="39"/>
      <c r="V11" s="40"/>
      <c r="W11" s="39"/>
      <c r="X11" s="40"/>
      <c r="Y11" s="39"/>
      <c r="Z11" s="40"/>
      <c r="AA11" s="39"/>
      <c r="AB11" s="40"/>
      <c r="AC11" s="39"/>
      <c r="AD11" s="40"/>
      <c r="AE11" s="3"/>
      <c r="AF11" s="39"/>
      <c r="AG11" s="40"/>
      <c r="AH11" s="39"/>
      <c r="AI11" s="40"/>
      <c r="AJ11" s="39"/>
      <c r="AK11" s="40"/>
      <c r="AL11" s="39"/>
      <c r="AM11" s="40"/>
      <c r="AN11" s="39"/>
      <c r="AO11" s="40"/>
      <c r="AP11" s="39"/>
      <c r="AQ11" s="40"/>
      <c r="AR11" s="39"/>
      <c r="AS11" s="40"/>
      <c r="AT11" s="39"/>
      <c r="AU11" s="40"/>
      <c r="AV11" s="3"/>
      <c r="AW11" s="39"/>
      <c r="AX11" s="40"/>
      <c r="AY11" s="39"/>
      <c r="AZ11" s="40"/>
      <c r="BA11" s="39"/>
      <c r="BB11" s="40"/>
      <c r="BC11" s="39"/>
      <c r="BD11" s="40"/>
      <c r="BE11" s="39"/>
      <c r="BF11" s="40"/>
      <c r="BG11" s="39"/>
      <c r="BH11" s="40"/>
      <c r="BI11" s="39"/>
      <c r="BJ11" s="40"/>
      <c r="BK11" s="39"/>
      <c r="BL11" s="40"/>
    </row>
    <row r="12" ht="27.75" customHeight="1" spans="1:64">
      <c r="A12" s="12" t="s">
        <v>24</v>
      </c>
      <c r="B12" s="13" t="s">
        <v>180</v>
      </c>
      <c r="C12" s="14" t="s">
        <v>181</v>
      </c>
      <c r="D12" s="15" t="s">
        <v>182</v>
      </c>
      <c r="E12" s="12">
        <v>0.1083852</v>
      </c>
      <c r="F12" s="16">
        <v>104.88</v>
      </c>
      <c r="G12" s="17">
        <f t="shared" si="0"/>
        <v>130.76</v>
      </c>
      <c r="H12" s="17">
        <f t="shared" si="1"/>
        <v>11.37</v>
      </c>
      <c r="I12" s="17">
        <f t="shared" si="2"/>
        <v>14.17</v>
      </c>
      <c r="J12" s="38"/>
      <c r="K12" s="39"/>
      <c r="L12" s="40"/>
      <c r="M12" s="39"/>
      <c r="N12" s="40"/>
      <c r="O12" s="39"/>
      <c r="P12" s="40"/>
      <c r="Q12" s="39"/>
      <c r="R12" s="40"/>
      <c r="S12" s="39"/>
      <c r="T12" s="40"/>
      <c r="U12" s="39"/>
      <c r="V12" s="40"/>
      <c r="W12" s="39"/>
      <c r="X12" s="40"/>
      <c r="Y12" s="39"/>
      <c r="Z12" s="40"/>
      <c r="AA12" s="39"/>
      <c r="AB12" s="40"/>
      <c r="AC12" s="39"/>
      <c r="AD12" s="40"/>
      <c r="AE12" s="3"/>
      <c r="AF12" s="39"/>
      <c r="AG12" s="40"/>
      <c r="AH12" s="39"/>
      <c r="AI12" s="40"/>
      <c r="AJ12" s="39"/>
      <c r="AK12" s="40"/>
      <c r="AL12" s="39"/>
      <c r="AM12" s="40"/>
      <c r="AN12" s="39"/>
      <c r="AO12" s="40"/>
      <c r="AP12" s="39"/>
      <c r="AQ12" s="40"/>
      <c r="AR12" s="39"/>
      <c r="AS12" s="40"/>
      <c r="AT12" s="39"/>
      <c r="AU12" s="40"/>
      <c r="AV12" s="3"/>
      <c r="AW12" s="39"/>
      <c r="AX12" s="40"/>
      <c r="AY12" s="39"/>
      <c r="AZ12" s="40"/>
      <c r="BA12" s="39"/>
      <c r="BB12" s="40"/>
      <c r="BC12" s="39"/>
      <c r="BD12" s="40"/>
      <c r="BE12" s="39"/>
      <c r="BF12" s="40"/>
      <c r="BG12" s="39"/>
      <c r="BH12" s="40"/>
      <c r="BI12" s="39"/>
      <c r="BJ12" s="40"/>
      <c r="BK12" s="39"/>
      <c r="BL12" s="40"/>
    </row>
    <row r="13" ht="40.5" customHeight="1" spans="1:64">
      <c r="A13" s="12" t="s">
        <v>27</v>
      </c>
      <c r="B13" s="13" t="s">
        <v>183</v>
      </c>
      <c r="C13" s="14" t="s">
        <v>184</v>
      </c>
      <c r="D13" s="15" t="s">
        <v>182</v>
      </c>
      <c r="E13" s="12">
        <v>0.5</v>
      </c>
      <c r="F13" s="16">
        <v>21.25</v>
      </c>
      <c r="G13" s="17">
        <f t="shared" si="0"/>
        <v>26.49</v>
      </c>
      <c r="H13" s="17">
        <f t="shared" si="1"/>
        <v>10.63</v>
      </c>
      <c r="I13" s="17">
        <f t="shared" si="2"/>
        <v>13.25</v>
      </c>
      <c r="J13" s="38"/>
      <c r="K13" s="39"/>
      <c r="L13" s="40"/>
      <c r="M13" s="39"/>
      <c r="N13" s="40"/>
      <c r="O13" s="39"/>
      <c r="P13" s="40"/>
      <c r="Q13" s="39"/>
      <c r="R13" s="40"/>
      <c r="S13" s="39"/>
      <c r="T13" s="40"/>
      <c r="U13" s="39"/>
      <c r="V13" s="40"/>
      <c r="W13" s="39"/>
      <c r="X13" s="40"/>
      <c r="Y13" s="39"/>
      <c r="Z13" s="40"/>
      <c r="AA13" s="39"/>
      <c r="AB13" s="40"/>
      <c r="AC13" s="39"/>
      <c r="AD13" s="40"/>
      <c r="AE13" s="3"/>
      <c r="AF13" s="39"/>
      <c r="AG13" s="40"/>
      <c r="AH13" s="39"/>
      <c r="AI13" s="40"/>
      <c r="AJ13" s="39"/>
      <c r="AK13" s="40"/>
      <c r="AL13" s="39"/>
      <c r="AM13" s="40"/>
      <c r="AN13" s="39"/>
      <c r="AO13" s="40"/>
      <c r="AP13" s="39"/>
      <c r="AQ13" s="40"/>
      <c r="AR13" s="39"/>
      <c r="AS13" s="40"/>
      <c r="AT13" s="39"/>
      <c r="AU13" s="40"/>
      <c r="AV13" s="3"/>
      <c r="AW13" s="39"/>
      <c r="AX13" s="40"/>
      <c r="AY13" s="39"/>
      <c r="AZ13" s="40"/>
      <c r="BA13" s="39"/>
      <c r="BB13" s="40"/>
      <c r="BC13" s="39"/>
      <c r="BD13" s="40"/>
      <c r="BE13" s="39"/>
      <c r="BF13" s="40"/>
      <c r="BG13" s="39"/>
      <c r="BH13" s="40"/>
      <c r="BI13" s="39"/>
      <c r="BJ13" s="40"/>
      <c r="BK13" s="39"/>
      <c r="BL13" s="40"/>
    </row>
    <row r="14" ht="47.25" customHeight="1" spans="1:64">
      <c r="A14" s="12" t="s">
        <v>30</v>
      </c>
      <c r="B14" s="13" t="s">
        <v>227</v>
      </c>
      <c r="C14" s="14" t="s">
        <v>228</v>
      </c>
      <c r="D14" s="15" t="s">
        <v>177</v>
      </c>
      <c r="E14" s="12">
        <v>1</v>
      </c>
      <c r="F14" s="16">
        <v>425.67</v>
      </c>
      <c r="G14" s="17">
        <f t="shared" si="0"/>
        <v>530.73</v>
      </c>
      <c r="H14" s="17">
        <f t="shared" si="1"/>
        <v>425.67</v>
      </c>
      <c r="I14" s="17">
        <f t="shared" si="2"/>
        <v>530.73</v>
      </c>
      <c r="J14" s="38"/>
      <c r="K14" s="39"/>
      <c r="L14" s="40"/>
      <c r="M14" s="39"/>
      <c r="N14" s="40"/>
      <c r="O14" s="39"/>
      <c r="P14" s="40"/>
      <c r="Q14" s="39"/>
      <c r="R14" s="40"/>
      <c r="S14" s="39"/>
      <c r="T14" s="40"/>
      <c r="U14" s="39"/>
      <c r="V14" s="40"/>
      <c r="W14" s="39"/>
      <c r="X14" s="40"/>
      <c r="Y14" s="39"/>
      <c r="Z14" s="40"/>
      <c r="AA14" s="39"/>
      <c r="AB14" s="40"/>
      <c r="AC14" s="39"/>
      <c r="AD14" s="40"/>
      <c r="AE14" s="3"/>
      <c r="AF14" s="39"/>
      <c r="AG14" s="40"/>
      <c r="AH14" s="39"/>
      <c r="AI14" s="40"/>
      <c r="AJ14" s="39"/>
      <c r="AK14" s="40"/>
      <c r="AL14" s="39"/>
      <c r="AM14" s="40"/>
      <c r="AN14" s="39"/>
      <c r="AO14" s="40"/>
      <c r="AP14" s="39"/>
      <c r="AQ14" s="40"/>
      <c r="AR14" s="39"/>
      <c r="AS14" s="40"/>
      <c r="AT14" s="39"/>
      <c r="AU14" s="40"/>
      <c r="AV14" s="3"/>
      <c r="AW14" s="39"/>
      <c r="AX14" s="40"/>
      <c r="AY14" s="39"/>
      <c r="AZ14" s="40"/>
      <c r="BA14" s="39"/>
      <c r="BB14" s="40"/>
      <c r="BC14" s="39"/>
      <c r="BD14" s="40"/>
      <c r="BE14" s="39"/>
      <c r="BF14" s="40"/>
      <c r="BG14" s="39"/>
      <c r="BH14" s="40"/>
      <c r="BI14" s="39"/>
      <c r="BJ14" s="40"/>
      <c r="BK14" s="39"/>
      <c r="BL14" s="40"/>
    </row>
    <row r="15" ht="35.25" customHeight="1" spans="1:64">
      <c r="A15" s="12" t="s">
        <v>33</v>
      </c>
      <c r="B15" s="13" t="s">
        <v>187</v>
      </c>
      <c r="C15" s="18" t="s">
        <v>188</v>
      </c>
      <c r="D15" s="15" t="s">
        <v>189</v>
      </c>
      <c r="E15" s="12">
        <v>4.2</v>
      </c>
      <c r="F15" s="16">
        <v>58.44</v>
      </c>
      <c r="G15" s="17">
        <f t="shared" si="0"/>
        <v>72.86</v>
      </c>
      <c r="H15" s="17">
        <f t="shared" si="1"/>
        <v>245.45</v>
      </c>
      <c r="I15" s="17">
        <f t="shared" si="2"/>
        <v>306.01</v>
      </c>
      <c r="J15" s="38"/>
      <c r="K15" s="39"/>
      <c r="L15" s="40"/>
      <c r="M15" s="39"/>
      <c r="N15" s="40"/>
      <c r="O15" s="39"/>
      <c r="P15" s="40"/>
      <c r="Q15" s="39"/>
      <c r="R15" s="40"/>
      <c r="S15" s="39"/>
      <c r="T15" s="40"/>
      <c r="U15" s="39"/>
      <c r="V15" s="40"/>
      <c r="W15" s="39"/>
      <c r="X15" s="40"/>
      <c r="Y15" s="39"/>
      <c r="Z15" s="40"/>
      <c r="AA15" s="39"/>
      <c r="AB15" s="40"/>
      <c r="AC15" s="39"/>
      <c r="AD15" s="40"/>
      <c r="AE15" s="3"/>
      <c r="AF15" s="39"/>
      <c r="AG15" s="40"/>
      <c r="AH15" s="39"/>
      <c r="AI15" s="40"/>
      <c r="AJ15" s="39"/>
      <c r="AK15" s="40"/>
      <c r="AL15" s="39"/>
      <c r="AM15" s="40"/>
      <c r="AN15" s="39"/>
      <c r="AO15" s="40"/>
      <c r="AP15" s="39"/>
      <c r="AQ15" s="40"/>
      <c r="AR15" s="39"/>
      <c r="AS15" s="40"/>
      <c r="AT15" s="39"/>
      <c r="AU15" s="40"/>
      <c r="AV15" s="3"/>
      <c r="AW15" s="39"/>
      <c r="AX15" s="40"/>
      <c r="AY15" s="39"/>
      <c r="AZ15" s="40"/>
      <c r="BA15" s="39"/>
      <c r="BB15" s="40"/>
      <c r="BC15" s="39"/>
      <c r="BD15" s="40"/>
      <c r="BE15" s="39"/>
      <c r="BF15" s="40"/>
      <c r="BG15" s="39"/>
      <c r="BH15" s="40"/>
      <c r="BI15" s="39"/>
      <c r="BJ15" s="40"/>
      <c r="BK15" s="39"/>
      <c r="BL15" s="40"/>
    </row>
    <row r="16" ht="45" customHeight="1" spans="1:64">
      <c r="A16" s="12" t="s">
        <v>36</v>
      </c>
      <c r="B16" s="13" t="s">
        <v>190</v>
      </c>
      <c r="C16" s="14" t="s">
        <v>229</v>
      </c>
      <c r="D16" s="15" t="s">
        <v>177</v>
      </c>
      <c r="E16" s="12">
        <v>2</v>
      </c>
      <c r="F16" s="16">
        <v>106.56</v>
      </c>
      <c r="G16" s="17">
        <f t="shared" si="0"/>
        <v>132.86</v>
      </c>
      <c r="H16" s="17">
        <f t="shared" si="1"/>
        <v>213.12</v>
      </c>
      <c r="I16" s="17">
        <f t="shared" si="2"/>
        <v>265.72</v>
      </c>
      <c r="J16" s="38"/>
      <c r="K16" s="39"/>
      <c r="L16" s="40"/>
      <c r="M16" s="39"/>
      <c r="N16" s="40"/>
      <c r="O16" s="39"/>
      <c r="P16" s="40"/>
      <c r="Q16" s="39"/>
      <c r="R16" s="40"/>
      <c r="S16" s="39"/>
      <c r="T16" s="40"/>
      <c r="U16" s="39"/>
      <c r="V16" s="40"/>
      <c r="W16" s="39"/>
      <c r="X16" s="40"/>
      <c r="Y16" s="39"/>
      <c r="Z16" s="40"/>
      <c r="AA16" s="39"/>
      <c r="AB16" s="40"/>
      <c r="AC16" s="39"/>
      <c r="AD16" s="40"/>
      <c r="AE16" s="3"/>
      <c r="AF16" s="39"/>
      <c r="AG16" s="40"/>
      <c r="AH16" s="39"/>
      <c r="AI16" s="40"/>
      <c r="AJ16" s="39"/>
      <c r="AK16" s="40"/>
      <c r="AL16" s="39"/>
      <c r="AM16" s="40"/>
      <c r="AN16" s="39"/>
      <c r="AO16" s="40"/>
      <c r="AP16" s="39"/>
      <c r="AQ16" s="40"/>
      <c r="AR16" s="39"/>
      <c r="AS16" s="40"/>
      <c r="AT16" s="39"/>
      <c r="AU16" s="40"/>
      <c r="AV16" s="3"/>
      <c r="AW16" s="39"/>
      <c r="AX16" s="40"/>
      <c r="AY16" s="39"/>
      <c r="AZ16" s="40"/>
      <c r="BA16" s="39"/>
      <c r="BB16" s="40"/>
      <c r="BC16" s="39"/>
      <c r="BD16" s="40"/>
      <c r="BE16" s="39"/>
      <c r="BF16" s="40"/>
      <c r="BG16" s="39"/>
      <c r="BH16" s="40"/>
      <c r="BI16" s="39"/>
      <c r="BJ16" s="40"/>
      <c r="BK16" s="39"/>
      <c r="BL16" s="40"/>
    </row>
    <row r="17" ht="34.5" customHeight="1" spans="1:64">
      <c r="A17" s="12" t="s">
        <v>39</v>
      </c>
      <c r="B17" s="13" t="s">
        <v>192</v>
      </c>
      <c r="C17" s="14" t="s">
        <v>193</v>
      </c>
      <c r="D17" s="15" t="s">
        <v>177</v>
      </c>
      <c r="E17" s="12">
        <v>1</v>
      </c>
      <c r="F17" s="16">
        <v>10.61</v>
      </c>
      <c r="G17" s="17">
        <f t="shared" si="0"/>
        <v>13.23</v>
      </c>
      <c r="H17" s="17">
        <f t="shared" si="1"/>
        <v>10.61</v>
      </c>
      <c r="I17" s="17">
        <f t="shared" si="2"/>
        <v>13.23</v>
      </c>
      <c r="J17" s="38"/>
      <c r="K17" s="39"/>
      <c r="L17" s="40"/>
      <c r="M17" s="39"/>
      <c r="N17" s="40"/>
      <c r="O17" s="39"/>
      <c r="P17" s="40"/>
      <c r="Q17" s="39"/>
      <c r="R17" s="40"/>
      <c r="S17" s="39"/>
      <c r="T17" s="40"/>
      <c r="U17" s="39"/>
      <c r="V17" s="40"/>
      <c r="W17" s="39"/>
      <c r="X17" s="40"/>
      <c r="Y17" s="39"/>
      <c r="Z17" s="40"/>
      <c r="AA17" s="39"/>
      <c r="AB17" s="40"/>
      <c r="AC17" s="39"/>
      <c r="AD17" s="40"/>
      <c r="AE17" s="3"/>
      <c r="AF17" s="39"/>
      <c r="AG17" s="40"/>
      <c r="AH17" s="39"/>
      <c r="AI17" s="40"/>
      <c r="AJ17" s="39"/>
      <c r="AK17" s="40"/>
      <c r="AL17" s="39"/>
      <c r="AM17" s="40"/>
      <c r="AN17" s="39"/>
      <c r="AO17" s="40"/>
      <c r="AP17" s="39"/>
      <c r="AQ17" s="40"/>
      <c r="AR17" s="39"/>
      <c r="AS17" s="40"/>
      <c r="AT17" s="39"/>
      <c r="AU17" s="40"/>
      <c r="AV17" s="3"/>
      <c r="AW17" s="39"/>
      <c r="AX17" s="40"/>
      <c r="AY17" s="39"/>
      <c r="AZ17" s="40"/>
      <c r="BA17" s="39"/>
      <c r="BB17" s="40"/>
      <c r="BC17" s="39"/>
      <c r="BD17" s="40"/>
      <c r="BE17" s="39"/>
      <c r="BF17" s="40"/>
      <c r="BG17" s="39"/>
      <c r="BH17" s="40"/>
      <c r="BI17" s="39"/>
      <c r="BJ17" s="40"/>
      <c r="BK17" s="39"/>
      <c r="BL17" s="40"/>
    </row>
    <row r="18" ht="34.5" customHeight="1" spans="1:64">
      <c r="A18" s="12" t="s">
        <v>41</v>
      </c>
      <c r="B18" s="13" t="s">
        <v>230</v>
      </c>
      <c r="C18" s="14" t="s">
        <v>231</v>
      </c>
      <c r="D18" s="15" t="s">
        <v>177</v>
      </c>
      <c r="E18" s="12">
        <v>2</v>
      </c>
      <c r="F18" s="16">
        <v>7.16</v>
      </c>
      <c r="G18" s="17">
        <f t="shared" si="0"/>
        <v>8.93</v>
      </c>
      <c r="H18" s="17">
        <f t="shared" si="1"/>
        <v>14.32</v>
      </c>
      <c r="I18" s="17">
        <f t="shared" si="2"/>
        <v>17.86</v>
      </c>
      <c r="J18" s="38"/>
      <c r="K18" s="39"/>
      <c r="L18" s="40"/>
      <c r="M18" s="39"/>
      <c r="N18" s="40"/>
      <c r="O18" s="39"/>
      <c r="P18" s="40"/>
      <c r="Q18" s="39"/>
      <c r="R18" s="40"/>
      <c r="S18" s="39"/>
      <c r="T18" s="40"/>
      <c r="U18" s="39"/>
      <c r="V18" s="40"/>
      <c r="W18" s="39"/>
      <c r="X18" s="40"/>
      <c r="Y18" s="39"/>
      <c r="Z18" s="40"/>
      <c r="AA18" s="39"/>
      <c r="AB18" s="40"/>
      <c r="AC18" s="39"/>
      <c r="AD18" s="40"/>
      <c r="AE18" s="3"/>
      <c r="AF18" s="39"/>
      <c r="AG18" s="40"/>
      <c r="AH18" s="39"/>
      <c r="AI18" s="40"/>
      <c r="AJ18" s="39"/>
      <c r="AK18" s="40"/>
      <c r="AL18" s="39"/>
      <c r="AM18" s="40"/>
      <c r="AN18" s="39"/>
      <c r="AO18" s="40"/>
      <c r="AP18" s="39"/>
      <c r="AQ18" s="40"/>
      <c r="AR18" s="39"/>
      <c r="AS18" s="40"/>
      <c r="AT18" s="39"/>
      <c r="AU18" s="40"/>
      <c r="AV18" s="3"/>
      <c r="AW18" s="39"/>
      <c r="AX18" s="40"/>
      <c r="AY18" s="39"/>
      <c r="AZ18" s="40"/>
      <c r="BA18" s="39"/>
      <c r="BB18" s="40"/>
      <c r="BC18" s="39"/>
      <c r="BD18" s="40"/>
      <c r="BE18" s="39"/>
      <c r="BF18" s="40"/>
      <c r="BG18" s="39"/>
      <c r="BH18" s="40"/>
      <c r="BI18" s="39"/>
      <c r="BJ18" s="40"/>
      <c r="BK18" s="39"/>
      <c r="BL18" s="40"/>
    </row>
    <row r="19" ht="42" customHeight="1" spans="1:9">
      <c r="A19" s="12" t="s">
        <v>43</v>
      </c>
      <c r="B19" s="13" t="s">
        <v>196</v>
      </c>
      <c r="C19" s="19" t="s">
        <v>197</v>
      </c>
      <c r="D19" s="15" t="s">
        <v>177</v>
      </c>
      <c r="E19" s="12">
        <v>1</v>
      </c>
      <c r="F19" s="16">
        <v>264.32</v>
      </c>
      <c r="G19" s="17">
        <f t="shared" si="0"/>
        <v>329.55</v>
      </c>
      <c r="H19" s="17">
        <f t="shared" si="1"/>
        <v>264.32</v>
      </c>
      <c r="I19" s="17">
        <f t="shared" si="2"/>
        <v>329.55</v>
      </c>
    </row>
    <row r="20" ht="42" customHeight="1" spans="1:9">
      <c r="A20" s="12" t="s">
        <v>45</v>
      </c>
      <c r="B20" s="13" t="s">
        <v>198</v>
      </c>
      <c r="C20" s="19" t="s">
        <v>199</v>
      </c>
      <c r="D20" s="15" t="s">
        <v>38</v>
      </c>
      <c r="E20" s="12">
        <v>2</v>
      </c>
      <c r="F20" s="16">
        <v>21.93</v>
      </c>
      <c r="G20" s="17">
        <f t="shared" si="0"/>
        <v>27.34</v>
      </c>
      <c r="H20" s="17">
        <f t="shared" si="1"/>
        <v>43.86</v>
      </c>
      <c r="I20" s="17">
        <f t="shared" si="2"/>
        <v>54.68</v>
      </c>
    </row>
    <row r="21" ht="41.25" customHeight="1" spans="1:9">
      <c r="A21" s="12" t="s">
        <v>48</v>
      </c>
      <c r="B21" s="13" t="s">
        <v>232</v>
      </c>
      <c r="C21" s="14" t="s">
        <v>233</v>
      </c>
      <c r="D21" s="15" t="s">
        <v>38</v>
      </c>
      <c r="E21" s="12">
        <v>6</v>
      </c>
      <c r="F21" s="20">
        <v>35.31</v>
      </c>
      <c r="G21" s="17">
        <f t="shared" si="0"/>
        <v>44.02</v>
      </c>
      <c r="H21" s="17">
        <f t="shared" si="1"/>
        <v>211.86</v>
      </c>
      <c r="I21" s="17">
        <f t="shared" si="2"/>
        <v>264.12</v>
      </c>
    </row>
    <row r="22" ht="40.5" customHeight="1" spans="1:9">
      <c r="A22" s="12" t="s">
        <v>52</v>
      </c>
      <c r="B22" s="21" t="s">
        <v>201</v>
      </c>
      <c r="C22" s="14" t="s">
        <v>202</v>
      </c>
      <c r="D22" s="15" t="s">
        <v>177</v>
      </c>
      <c r="E22" s="12">
        <v>1</v>
      </c>
      <c r="F22" s="16">
        <v>37.02</v>
      </c>
      <c r="G22" s="17">
        <f t="shared" si="0"/>
        <v>46.16</v>
      </c>
      <c r="H22" s="17">
        <f t="shared" si="1"/>
        <v>37.02</v>
      </c>
      <c r="I22" s="17">
        <f t="shared" si="2"/>
        <v>46.16</v>
      </c>
    </row>
    <row r="23" ht="38.25" customHeight="1" spans="1:9">
      <c r="A23" s="12" t="s">
        <v>55</v>
      </c>
      <c r="B23" s="21" t="s">
        <v>203</v>
      </c>
      <c r="C23" s="14" t="s">
        <v>204</v>
      </c>
      <c r="D23" s="15" t="s">
        <v>177</v>
      </c>
      <c r="E23" s="12">
        <v>1</v>
      </c>
      <c r="F23" s="16">
        <v>13.49</v>
      </c>
      <c r="G23" s="17">
        <f t="shared" si="0"/>
        <v>16.82</v>
      </c>
      <c r="H23" s="17">
        <f t="shared" si="1"/>
        <v>13.49</v>
      </c>
      <c r="I23" s="17">
        <f t="shared" si="2"/>
        <v>16.82</v>
      </c>
    </row>
    <row r="24" ht="28.5" customHeight="1" spans="1:9">
      <c r="A24" s="12" t="s">
        <v>58</v>
      </c>
      <c r="B24" s="21" t="s">
        <v>205</v>
      </c>
      <c r="C24" s="14" t="s">
        <v>206</v>
      </c>
      <c r="D24" s="15" t="s">
        <v>207</v>
      </c>
      <c r="E24" s="12">
        <v>7.3333333</v>
      </c>
      <c r="F24" s="16">
        <v>25.52</v>
      </c>
      <c r="G24" s="17">
        <f t="shared" si="0"/>
        <v>31.82</v>
      </c>
      <c r="H24" s="17">
        <f t="shared" si="1"/>
        <v>187.15</v>
      </c>
      <c r="I24" s="17">
        <f t="shared" si="2"/>
        <v>233.35</v>
      </c>
    </row>
    <row r="25" ht="28.5" customHeight="1" spans="1:9">
      <c r="A25" s="12" t="s">
        <v>61</v>
      </c>
      <c r="B25" s="21" t="s">
        <v>208</v>
      </c>
      <c r="C25" s="14" t="s">
        <v>209</v>
      </c>
      <c r="D25" s="15" t="s">
        <v>207</v>
      </c>
      <c r="E25" s="12">
        <v>7.3333333</v>
      </c>
      <c r="F25" s="16">
        <v>31.64</v>
      </c>
      <c r="G25" s="17">
        <f t="shared" si="0"/>
        <v>39.45</v>
      </c>
      <c r="H25" s="17">
        <f t="shared" si="1"/>
        <v>232.03</v>
      </c>
      <c r="I25" s="17">
        <f t="shared" si="2"/>
        <v>289.3</v>
      </c>
    </row>
    <row r="26" ht="47.25" customHeight="1" spans="1:9">
      <c r="A26" s="12" t="s">
        <v>64</v>
      </c>
      <c r="B26" s="21" t="s">
        <v>210</v>
      </c>
      <c r="C26" s="14" t="s">
        <v>211</v>
      </c>
      <c r="D26" s="15" t="s">
        <v>189</v>
      </c>
      <c r="E26" s="12">
        <v>8.958</v>
      </c>
      <c r="F26" s="16">
        <v>10.15</v>
      </c>
      <c r="G26" s="17">
        <f t="shared" si="0"/>
        <v>12.66</v>
      </c>
      <c r="H26" s="17">
        <f t="shared" si="1"/>
        <v>90.92</v>
      </c>
      <c r="I26" s="17">
        <f t="shared" si="2"/>
        <v>113.41</v>
      </c>
    </row>
    <row r="27" ht="46.5" customHeight="1" spans="1:9">
      <c r="A27" s="12" t="s">
        <v>67</v>
      </c>
      <c r="B27" s="21" t="s">
        <v>212</v>
      </c>
      <c r="C27" s="14" t="s">
        <v>213</v>
      </c>
      <c r="D27" s="15" t="s">
        <v>189</v>
      </c>
      <c r="E27" s="12">
        <v>8.958</v>
      </c>
      <c r="F27" s="16">
        <v>53.69</v>
      </c>
      <c r="G27" s="17">
        <f t="shared" si="0"/>
        <v>66.94</v>
      </c>
      <c r="H27" s="17">
        <f t="shared" si="1"/>
        <v>480.96</v>
      </c>
      <c r="I27" s="17">
        <f t="shared" si="2"/>
        <v>599.65</v>
      </c>
    </row>
    <row r="28" ht="38.25" customHeight="1" spans="1:9">
      <c r="A28" s="12" t="s">
        <v>70</v>
      </c>
      <c r="B28" s="21" t="s">
        <v>214</v>
      </c>
      <c r="C28" s="14" t="s">
        <v>215</v>
      </c>
      <c r="D28" s="15" t="s">
        <v>177</v>
      </c>
      <c r="E28" s="12">
        <v>2</v>
      </c>
      <c r="F28" s="16">
        <v>159.03</v>
      </c>
      <c r="G28" s="17">
        <f t="shared" si="0"/>
        <v>198.28</v>
      </c>
      <c r="H28" s="17">
        <f t="shared" si="1"/>
        <v>318.06</v>
      </c>
      <c r="I28" s="17">
        <f t="shared" si="2"/>
        <v>396.56</v>
      </c>
    </row>
    <row r="29" ht="18" customHeight="1" spans="1:64">
      <c r="A29" s="22" t="s">
        <v>216</v>
      </c>
      <c r="B29" s="22"/>
      <c r="C29" s="22"/>
      <c r="D29" s="22"/>
      <c r="E29" s="22"/>
      <c r="F29" s="22"/>
      <c r="G29" s="22"/>
      <c r="H29" s="23">
        <f>ROUND(SUM(H9:H28),2)</f>
        <v>3005.92</v>
      </c>
      <c r="I29" s="23">
        <f>ROUND(SUM(I9:I28),2)</f>
        <v>3747.8</v>
      </c>
      <c r="J29" s="41"/>
      <c r="L29" s="42"/>
      <c r="N29" s="42"/>
      <c r="P29" s="42"/>
      <c r="Q29" s="45"/>
      <c r="R29" s="42"/>
      <c r="S29" s="45"/>
      <c r="T29" s="42"/>
      <c r="U29" s="45"/>
      <c r="V29" s="42"/>
      <c r="W29" s="45"/>
      <c r="X29" s="42"/>
      <c r="Y29" s="45"/>
      <c r="Z29" s="42"/>
      <c r="AA29" s="45"/>
      <c r="AB29" s="42"/>
      <c r="AC29" s="45"/>
      <c r="AD29" s="42"/>
      <c r="AG29" s="46"/>
      <c r="AI29" s="46"/>
      <c r="AK29" s="46"/>
      <c r="AM29" s="46"/>
      <c r="AO29" s="46"/>
      <c r="AQ29" s="46"/>
      <c r="AS29" s="46"/>
      <c r="AU29" s="46"/>
      <c r="AX29" s="46"/>
      <c r="AZ29" s="46"/>
      <c r="BB29" s="46"/>
      <c r="BD29" s="46"/>
      <c r="BF29" s="46"/>
      <c r="BH29" s="46"/>
      <c r="BJ29" s="46"/>
      <c r="BL29" s="46"/>
    </row>
    <row r="30" ht="18" customHeight="1" spans="1:64">
      <c r="A30" s="24" t="s">
        <v>164</v>
      </c>
      <c r="B30" s="24"/>
      <c r="C30" s="24"/>
      <c r="D30" s="24"/>
      <c r="E30" s="24"/>
      <c r="F30" s="24"/>
      <c r="G30" s="24"/>
      <c r="H30" s="24"/>
      <c r="I30" s="24"/>
      <c r="J30" s="41"/>
      <c r="L30" s="42"/>
      <c r="N30" s="42"/>
      <c r="P30" s="42"/>
      <c r="Q30" s="45"/>
      <c r="R30" s="42"/>
      <c r="S30" s="45"/>
      <c r="T30" s="42"/>
      <c r="U30" s="45"/>
      <c r="V30" s="42"/>
      <c r="W30" s="45"/>
      <c r="X30" s="42"/>
      <c r="Y30" s="45"/>
      <c r="Z30" s="42"/>
      <c r="AA30" s="45"/>
      <c r="AB30" s="42"/>
      <c r="AC30" s="45"/>
      <c r="AD30" s="42"/>
      <c r="AG30" s="46"/>
      <c r="AI30" s="46"/>
      <c r="AK30" s="46"/>
      <c r="AM30" s="46"/>
      <c r="AO30" s="46"/>
      <c r="AQ30" s="46"/>
      <c r="AS30" s="46"/>
      <c r="AU30" s="46"/>
      <c r="AX30" s="46"/>
      <c r="AZ30" s="46"/>
      <c r="BB30" s="46"/>
      <c r="BD30" s="46"/>
      <c r="BF30" s="46"/>
      <c r="BH30" s="46"/>
      <c r="BJ30" s="46"/>
      <c r="BL30" s="46"/>
    </row>
    <row r="31" ht="18" customHeight="1" spans="1:64">
      <c r="A31" s="25" t="s">
        <v>165</v>
      </c>
      <c r="B31" s="26"/>
      <c r="C31" s="26"/>
      <c r="D31" s="26"/>
      <c r="E31" s="26"/>
      <c r="F31" s="26"/>
      <c r="G31" s="26"/>
      <c r="H31" s="26"/>
      <c r="I31" s="26"/>
      <c r="J31" s="41"/>
      <c r="L31" s="42"/>
      <c r="N31" s="42"/>
      <c r="P31" s="42"/>
      <c r="Q31" s="45"/>
      <c r="R31" s="42"/>
      <c r="S31" s="45"/>
      <c r="T31" s="42"/>
      <c r="U31" s="45"/>
      <c r="V31" s="42"/>
      <c r="W31" s="45"/>
      <c r="X31" s="42"/>
      <c r="Y31" s="45"/>
      <c r="Z31" s="42"/>
      <c r="AA31" s="45"/>
      <c r="AB31" s="42"/>
      <c r="AC31" s="45"/>
      <c r="AD31" s="42"/>
      <c r="AG31" s="46"/>
      <c r="AI31" s="46"/>
      <c r="AK31" s="46"/>
      <c r="AM31" s="46"/>
      <c r="AO31" s="46"/>
      <c r="AQ31" s="46"/>
      <c r="AS31" s="46"/>
      <c r="AU31" s="46"/>
      <c r="AX31" s="46"/>
      <c r="AZ31" s="46"/>
      <c r="BB31" s="46"/>
      <c r="BD31" s="46"/>
      <c r="BF31" s="46"/>
      <c r="BH31" s="46"/>
      <c r="BJ31" s="46"/>
      <c r="BL31" s="46"/>
    </row>
    <row r="32" ht="18" customHeight="1" spans="1:64">
      <c r="A32" s="26"/>
      <c r="B32" s="26"/>
      <c r="C32" s="26"/>
      <c r="D32" s="26"/>
      <c r="E32" s="26"/>
      <c r="F32" s="26"/>
      <c r="G32" s="26"/>
      <c r="H32" s="26"/>
      <c r="I32" s="26"/>
      <c r="J32" s="41"/>
      <c r="L32" s="42"/>
      <c r="N32" s="42"/>
      <c r="P32" s="42"/>
      <c r="Q32" s="45"/>
      <c r="R32" s="42"/>
      <c r="S32" s="45"/>
      <c r="T32" s="42"/>
      <c r="U32" s="45"/>
      <c r="V32" s="42"/>
      <c r="W32" s="45"/>
      <c r="X32" s="42"/>
      <c r="Y32" s="45"/>
      <c r="Z32" s="42"/>
      <c r="AA32" s="45"/>
      <c r="AB32" s="42"/>
      <c r="AC32" s="45"/>
      <c r="AD32" s="42"/>
      <c r="AG32" s="46"/>
      <c r="AI32" s="46"/>
      <c r="AK32" s="46"/>
      <c r="AM32" s="46"/>
      <c r="AO32" s="46"/>
      <c r="AQ32" s="46"/>
      <c r="AS32" s="46"/>
      <c r="AU32" s="46"/>
      <c r="AX32" s="46"/>
      <c r="AZ32" s="46"/>
      <c r="BB32" s="46"/>
      <c r="BD32" s="46"/>
      <c r="BF32" s="46"/>
      <c r="BH32" s="46"/>
      <c r="BJ32" s="46"/>
      <c r="BL32" s="46"/>
    </row>
    <row r="33" ht="73.5" customHeight="1" spans="1:9">
      <c r="A33" s="27" t="s">
        <v>166</v>
      </c>
      <c r="B33" s="28"/>
      <c r="C33" s="28"/>
      <c r="D33" s="28"/>
      <c r="E33" s="28"/>
      <c r="F33" s="28"/>
      <c r="G33" s="28"/>
      <c r="H33" s="28"/>
      <c r="I33" s="43"/>
    </row>
    <row r="34" ht="19.5" customHeight="1" spans="1:9">
      <c r="A34" s="29" t="s">
        <v>167</v>
      </c>
      <c r="B34" s="30"/>
      <c r="C34" s="30"/>
      <c r="D34" s="30"/>
      <c r="E34" s="30"/>
      <c r="F34" s="30"/>
      <c r="G34" s="30"/>
      <c r="H34" s="30"/>
      <c r="I34" s="44"/>
    </row>
    <row r="35" ht="16.5" customHeight="1" spans="2:3">
      <c r="B35" s="3"/>
      <c r="C35" s="3"/>
    </row>
    <row r="36" ht="6" customHeight="1"/>
    <row r="37" ht="11.25" hidden="1" customHeight="1" spans="2:8">
      <c r="B37" s="3"/>
      <c r="C37" s="3"/>
      <c r="E37" s="3"/>
      <c r="G37" s="3"/>
      <c r="H37" s="3"/>
    </row>
    <row r="38" customHeight="1" spans="1:9">
      <c r="A38" s="31"/>
      <c r="B38" s="32"/>
      <c r="C38" s="32"/>
      <c r="D38" s="31"/>
      <c r="E38" s="32"/>
      <c r="F38" s="32"/>
      <c r="G38" s="32"/>
      <c r="H38" s="32"/>
      <c r="I38" s="31"/>
    </row>
    <row r="39" customHeight="1" spans="1:9">
      <c r="A39" s="31"/>
      <c r="B39" s="32"/>
      <c r="C39" s="32"/>
      <c r="D39" s="31"/>
      <c r="E39" s="32"/>
      <c r="F39" s="32"/>
      <c r="G39" s="32"/>
      <c r="H39" s="32"/>
      <c r="I39" s="31"/>
    </row>
    <row r="40" ht="16.5" customHeight="1"/>
    <row r="41" ht="12" customHeight="1"/>
    <row r="42" ht="11.25" customHeight="1"/>
  </sheetData>
  <mergeCells count="45">
    <mergeCell ref="A1:I1"/>
    <mergeCell ref="A2:I2"/>
    <mergeCell ref="A3:G3"/>
    <mergeCell ref="A4:I4"/>
    <mergeCell ref="A5:I5"/>
    <mergeCell ref="A6:F6"/>
    <mergeCell ref="K6:AD6"/>
    <mergeCell ref="AF6:AU6"/>
    <mergeCell ref="AW6:BL6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F7:AG7"/>
    <mergeCell ref="AH7:AI7"/>
    <mergeCell ref="AJ7:AK7"/>
    <mergeCell ref="AL7:AM7"/>
    <mergeCell ref="AN7:AO7"/>
    <mergeCell ref="AP7:AQ7"/>
    <mergeCell ref="AR7:AS7"/>
    <mergeCell ref="AT7:AU7"/>
    <mergeCell ref="AW7:AX7"/>
    <mergeCell ref="AY7:AZ7"/>
    <mergeCell ref="BA7:BB7"/>
    <mergeCell ref="BC7:BD7"/>
    <mergeCell ref="BE7:BF7"/>
    <mergeCell ref="BG7:BH7"/>
    <mergeCell ref="BI7:BJ7"/>
    <mergeCell ref="BK7:BL7"/>
    <mergeCell ref="A29:G29"/>
    <mergeCell ref="A30:I30"/>
    <mergeCell ref="A33:I33"/>
    <mergeCell ref="A34:I34"/>
    <mergeCell ref="B35:C35"/>
    <mergeCell ref="B37:C37"/>
    <mergeCell ref="E37:F37"/>
    <mergeCell ref="B38:C38"/>
    <mergeCell ref="E38:F38"/>
    <mergeCell ref="A31:I32"/>
  </mergeCells>
  <printOptions horizontalCentered="1"/>
  <pageMargins left="0.511811023622047" right="0.511811023622047" top="0.78740157480315" bottom="0.78740157480315" header="0.31496062992126" footer="0.31496062992126"/>
  <pageSetup paperSize="9" scale="50" orientation="portrait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LICITAÇÃO (EXCLUSIVE COZINHA-E)</vt:lpstr>
      <vt:lpstr>COMP-01</vt:lpstr>
      <vt:lpstr>COMP-02</vt:lpstr>
      <vt:lpstr>COMP-03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obras-george</dc:creator>
  <cp:lastModifiedBy>PMJM</cp:lastModifiedBy>
  <dcterms:created xsi:type="dcterms:W3CDTF">2017-01-17T10:23:41Z</dcterms:created>
  <cp:lastPrinted>2025-09-04T18:47:58Z</cp:lastPrinted>
  <dcterms:modified xsi:type="dcterms:W3CDTF">2025-09-04T19:43:47Z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800EF3C2AB4F455FBEEF69360AC98B88</vt:lpwstr>
  </property>
  <property fmtid="{D5CDD505-2E9C-101B-9397-08002B2CF9AE}" pid="3" name="KSOProductBuildVer">
    <vt:lpwstr>1046-11.2.0.11440</vt:lpwstr>
  </property>
</Properties>
</file>