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15" windowHeight="12795"/>
  </bookViews>
  <sheets>
    <sheet name="CRONOGRAMA FISICO FINANCEIRO" sheetId="1" r:id="rId1"/>
  </sheets>
  <definedNames>
    <definedName name="_xlnm.Print_Area" localSheetId="0">'CRONOGRAMA FISICO FINANCEIRO'!$A$1:$L$38</definedName>
  </definedNames>
  <calcPr calcId="124519"/>
</workbook>
</file>

<file path=xl/calcChain.xml><?xml version="1.0" encoding="utf-8"?>
<calcChain xmlns="http://schemas.openxmlformats.org/spreadsheetml/2006/main">
  <c r="F8" i="1"/>
  <c r="F10"/>
  <c r="F12"/>
  <c r="E10"/>
  <c r="E8"/>
  <c r="M26"/>
  <c r="M24"/>
  <c r="M22"/>
  <c r="M20"/>
  <c r="M18"/>
  <c r="L9"/>
  <c r="L7"/>
  <c r="L27"/>
  <c r="H16"/>
  <c r="L16"/>
  <c r="M16"/>
  <c r="G16"/>
  <c r="F16"/>
  <c r="E16"/>
  <c r="L10"/>
  <c r="M10"/>
  <c r="D32"/>
  <c r="D15"/>
  <c r="F14"/>
  <c r="E14"/>
  <c r="E12"/>
  <c r="L12"/>
  <c r="M12"/>
  <c r="L13"/>
  <c r="K32"/>
  <c r="L11"/>
  <c r="L15"/>
  <c r="J8"/>
  <c r="L8"/>
  <c r="M8"/>
  <c r="K28"/>
  <c r="K30"/>
  <c r="J28"/>
  <c r="J30"/>
  <c r="I30"/>
  <c r="L30"/>
  <c r="H28"/>
  <c r="H30"/>
  <c r="G28"/>
  <c r="G30"/>
  <c r="F28"/>
  <c r="F30"/>
  <c r="E28"/>
  <c r="L28"/>
  <c r="E30"/>
  <c r="L14"/>
  <c r="M14"/>
  <c r="H32"/>
  <c r="G32"/>
  <c r="G31"/>
  <c r="F32"/>
  <c r="F31"/>
  <c r="I32"/>
  <c r="I31"/>
  <c r="E32"/>
  <c r="E31"/>
  <c r="J32"/>
  <c r="L32"/>
  <c r="K31"/>
  <c r="D7"/>
  <c r="D11"/>
  <c r="H31"/>
  <c r="D9"/>
  <c r="J31"/>
  <c r="D13"/>
  <c r="D31"/>
</calcChain>
</file>

<file path=xl/sharedStrings.xml><?xml version="1.0" encoding="utf-8"?>
<sst xmlns="http://schemas.openxmlformats.org/spreadsheetml/2006/main" count="42" uniqueCount="31">
  <si>
    <t>TOTAL</t>
  </si>
  <si>
    <t xml:space="preserve"> </t>
  </si>
  <si>
    <t>CRONOGRAMA FÍSICO-FINANCEIRO</t>
  </si>
  <si>
    <t>FÍSICO/ FINANCEIRO</t>
  </si>
  <si>
    <t>MÊS 1</t>
  </si>
  <si>
    <t>MÊS 2</t>
  </si>
  <si>
    <t>MÊS 3</t>
  </si>
  <si>
    <t>MÊS 4</t>
  </si>
  <si>
    <t>MÊS 5</t>
  </si>
  <si>
    <t>Físico %</t>
  </si>
  <si>
    <t>Financeiro</t>
  </si>
  <si>
    <t>Observações:</t>
  </si>
  <si>
    <t>ITEM</t>
  </si>
  <si>
    <t>MÊS 6</t>
  </si>
  <si>
    <t>CREA</t>
  </si>
  <si>
    <t>TOTAL  ETAPAS</t>
  </si>
  <si>
    <t>MÊS 7</t>
  </si>
  <si>
    <t>ETAPAS / DESCRIÇÃO</t>
  </si>
  <si>
    <t>ENG. CIVIL DILERMANDO DE ARANDA LIMA</t>
  </si>
  <si>
    <t>49.378/D</t>
  </si>
  <si>
    <t>ADMINISTRAÇÃO LOCAL</t>
  </si>
  <si>
    <t>PREFEITURA: JOÃO MONLEVADE</t>
  </si>
  <si>
    <t>VALOR DA OBRA: R$ 329.052,48</t>
  </si>
  <si>
    <t>PRAZO DA OBRA: 02 MESES</t>
  </si>
  <si>
    <t>MOBILIZAÇÃO E DESMOBILIZAÇÃO DE OBRA</t>
  </si>
  <si>
    <t>INSTALAÇÕES DA OBRA</t>
  </si>
  <si>
    <t>DRENAGEM SUPERFICIAL</t>
  </si>
  <si>
    <t>PAVIMENTAÇÃO ASFÁLTICA</t>
  </si>
  <si>
    <t>OBRA:  PAVIMENTAÇÃO EM CBUQ NO BAIRRO NOVA CACHOEIRINHA</t>
  </si>
  <si>
    <t>LOCAL: ESTRADA PEDRO DIAS BICALHO FILHO</t>
  </si>
  <si>
    <t>DATA: 22/09/25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</si>
</sst>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6" formatCode="&quot;R$ &quot;#,##0.00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15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7" fillId="2" borderId="0" xfId="0" applyFont="1" applyFill="1"/>
    <xf numFmtId="0" fontId="3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0" fillId="2" borderId="4" xfId="0" applyFill="1" applyBorder="1" applyAlignment="1"/>
    <xf numFmtId="0" fontId="3" fillId="2" borderId="0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0" fillId="2" borderId="7" xfId="0" applyFill="1" applyBorder="1"/>
    <xf numFmtId="0" fontId="0" fillId="2" borderId="9" xfId="0" applyFill="1" applyBorder="1"/>
    <xf numFmtId="0" fontId="3" fillId="2" borderId="10" xfId="0" applyFont="1" applyFill="1" applyBorder="1" applyAlignment="1">
      <alignment wrapText="1"/>
    </xf>
    <xf numFmtId="0" fontId="6" fillId="2" borderId="11" xfId="0" applyFont="1" applyFill="1" applyBorder="1"/>
    <xf numFmtId="0" fontId="3" fillId="2" borderId="10" xfId="0" applyFont="1" applyFill="1" applyBorder="1"/>
    <xf numFmtId="0" fontId="0" fillId="2" borderId="11" xfId="0" applyFill="1" applyBorder="1"/>
    <xf numFmtId="0" fontId="6" fillId="2" borderId="12" xfId="0" applyFont="1" applyFill="1" applyBorder="1"/>
    <xf numFmtId="0" fontId="6" fillId="2" borderId="13" xfId="0" applyFont="1" applyFill="1" applyBorder="1" applyAlignment="1">
      <alignment wrapText="1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0" fontId="8" fillId="2" borderId="19" xfId="0" applyNumberFormat="1" applyFont="1" applyFill="1" applyBorder="1" applyAlignment="1">
      <alignment vertical="top" wrapText="1"/>
    </xf>
    <xf numFmtId="10" fontId="5" fillId="2" borderId="19" xfId="1" applyNumberFormat="1" applyFont="1" applyFill="1" applyBorder="1" applyAlignment="1">
      <alignment vertical="top" wrapText="1"/>
    </xf>
    <xf numFmtId="10" fontId="5" fillId="2" borderId="20" xfId="0" applyNumberFormat="1" applyFont="1" applyFill="1" applyBorder="1" applyAlignment="1">
      <alignment vertical="top" wrapText="1"/>
    </xf>
    <xf numFmtId="4" fontId="8" fillId="2" borderId="21" xfId="0" applyNumberFormat="1" applyFont="1" applyFill="1" applyBorder="1" applyAlignment="1">
      <alignment vertical="top" wrapText="1"/>
    </xf>
    <xf numFmtId="4" fontId="8" fillId="2" borderId="22" xfId="0" applyNumberFormat="1" applyFont="1" applyFill="1" applyBorder="1" applyAlignment="1">
      <alignment vertical="top" wrapText="1"/>
    </xf>
    <xf numFmtId="0" fontId="2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176" fontId="0" fillId="2" borderId="0" xfId="0" applyNumberFormat="1" applyFill="1"/>
    <xf numFmtId="0" fontId="3" fillId="2" borderId="24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top" wrapText="1"/>
    </xf>
    <xf numFmtId="49" fontId="8" fillId="2" borderId="26" xfId="0" applyNumberFormat="1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center"/>
    </xf>
    <xf numFmtId="10" fontId="8" fillId="2" borderId="28" xfId="0" applyNumberFormat="1" applyFont="1" applyFill="1" applyBorder="1" applyAlignment="1">
      <alignment vertical="top" wrapText="1"/>
    </xf>
    <xf numFmtId="4" fontId="8" fillId="2" borderId="29" xfId="0" applyNumberFormat="1" applyFont="1" applyFill="1" applyBorder="1" applyAlignment="1">
      <alignment vertical="top" wrapText="1"/>
    </xf>
    <xf numFmtId="0" fontId="3" fillId="2" borderId="30" xfId="0" applyFont="1" applyFill="1" applyBorder="1" applyAlignment="1">
      <alignment horizontal="center" vertical="center" wrapText="1"/>
    </xf>
    <xf numFmtId="10" fontId="8" fillId="2" borderId="31" xfId="0" applyNumberFormat="1" applyFont="1" applyFill="1" applyBorder="1" applyAlignment="1">
      <alignment vertical="top" wrapText="1"/>
    </xf>
    <xf numFmtId="4" fontId="8" fillId="2" borderId="32" xfId="0" applyNumberFormat="1" applyFont="1" applyFill="1" applyBorder="1" applyAlignment="1">
      <alignment vertical="top" wrapText="1"/>
    </xf>
    <xf numFmtId="0" fontId="3" fillId="2" borderId="2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top" wrapText="1"/>
    </xf>
    <xf numFmtId="10" fontId="9" fillId="2" borderId="19" xfId="0" applyNumberFormat="1" applyFont="1" applyFill="1" applyBorder="1" applyAlignment="1">
      <alignment vertical="top" wrapText="1"/>
    </xf>
    <xf numFmtId="49" fontId="9" fillId="2" borderId="25" xfId="0" applyNumberFormat="1" applyFont="1" applyFill="1" applyBorder="1" applyAlignment="1">
      <alignment horizontal="center" vertical="top" wrapText="1"/>
    </xf>
    <xf numFmtId="4" fontId="9" fillId="2" borderId="21" xfId="0" applyNumberFormat="1" applyFont="1" applyFill="1" applyBorder="1" applyAlignment="1">
      <alignment vertical="top" wrapText="1"/>
    </xf>
    <xf numFmtId="49" fontId="10" fillId="2" borderId="36" xfId="0" applyNumberFormat="1" applyFont="1" applyFill="1" applyBorder="1" applyAlignment="1">
      <alignment horizontal="center" vertical="top" wrapText="1"/>
    </xf>
    <xf numFmtId="49" fontId="10" fillId="2" borderId="37" xfId="0" applyNumberFormat="1" applyFont="1" applyFill="1" applyBorder="1" applyAlignment="1">
      <alignment horizontal="center" vertical="top" wrapText="1"/>
    </xf>
    <xf numFmtId="10" fontId="10" fillId="2" borderId="38" xfId="0" applyNumberFormat="1" applyFont="1" applyFill="1" applyBorder="1" applyAlignment="1">
      <alignment vertical="top" wrapText="1"/>
    </xf>
    <xf numFmtId="10" fontId="10" fillId="2" borderId="39" xfId="0" applyNumberFormat="1" applyFont="1" applyFill="1" applyBorder="1" applyAlignment="1">
      <alignment vertical="top" wrapText="1"/>
    </xf>
    <xf numFmtId="10" fontId="10" fillId="2" borderId="40" xfId="0" applyNumberFormat="1" applyFont="1" applyFill="1" applyBorder="1" applyAlignment="1">
      <alignment vertical="top" wrapText="1"/>
    </xf>
    <xf numFmtId="10" fontId="10" fillId="2" borderId="41" xfId="0" applyNumberFormat="1" applyFont="1" applyFill="1" applyBorder="1" applyAlignment="1">
      <alignment vertical="top" wrapText="1"/>
    </xf>
    <xf numFmtId="0" fontId="11" fillId="2" borderId="0" xfId="0" applyFont="1" applyFill="1"/>
    <xf numFmtId="4" fontId="11" fillId="2" borderId="0" xfId="0" applyNumberFormat="1" applyFont="1" applyFill="1"/>
    <xf numFmtId="10" fontId="12" fillId="2" borderId="31" xfId="0" applyNumberFormat="1" applyFont="1" applyFill="1" applyBorder="1" applyAlignment="1">
      <alignment vertical="top" wrapText="1"/>
    </xf>
    <xf numFmtId="10" fontId="12" fillId="2" borderId="19" xfId="0" applyNumberFormat="1" applyFont="1" applyFill="1" applyBorder="1" applyAlignment="1">
      <alignment vertical="top" wrapText="1"/>
    </xf>
    <xf numFmtId="10" fontId="12" fillId="2" borderId="40" xfId="0" applyNumberFormat="1" applyFont="1" applyFill="1" applyBorder="1" applyAlignment="1">
      <alignment vertical="top" wrapText="1"/>
    </xf>
    <xf numFmtId="4" fontId="12" fillId="2" borderId="32" xfId="0" applyNumberFormat="1" applyFont="1" applyFill="1" applyBorder="1" applyAlignment="1">
      <alignment vertical="top" wrapText="1"/>
    </xf>
    <xf numFmtId="4" fontId="12" fillId="2" borderId="21" xfId="0" applyNumberFormat="1" applyFont="1" applyFill="1" applyBorder="1" applyAlignment="1">
      <alignment vertical="top" wrapText="1"/>
    </xf>
    <xf numFmtId="176" fontId="10" fillId="2" borderId="42" xfId="0" applyNumberFormat="1" applyFont="1" applyFill="1" applyBorder="1" applyAlignment="1">
      <alignment vertical="top" wrapText="1"/>
    </xf>
    <xf numFmtId="176" fontId="10" fillId="2" borderId="43" xfId="0" applyNumberFormat="1" applyFont="1" applyFill="1" applyBorder="1" applyAlignment="1">
      <alignment vertical="top" wrapText="1"/>
    </xf>
    <xf numFmtId="10" fontId="12" fillId="2" borderId="20" xfId="0" applyNumberFormat="1" applyFont="1" applyFill="1" applyBorder="1" applyAlignment="1">
      <alignment vertical="top" wrapText="1"/>
    </xf>
    <xf numFmtId="4" fontId="12" fillId="2" borderId="20" xfId="0" applyNumberFormat="1" applyFont="1" applyFill="1" applyBorder="1" applyAlignment="1">
      <alignment vertical="top" wrapText="1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176" fontId="10" fillId="2" borderId="46" xfId="0" applyNumberFormat="1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3" fillId="2" borderId="23" xfId="0" applyFont="1" applyFill="1" applyBorder="1" applyAlignment="1">
      <alignment wrapText="1"/>
    </xf>
    <xf numFmtId="0" fontId="3" fillId="2" borderId="47" xfId="0" applyFont="1" applyFill="1" applyBorder="1"/>
    <xf numFmtId="0" fontId="13" fillId="2" borderId="48" xfId="0" applyFont="1" applyFill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0" fontId="13" fillId="2" borderId="50" xfId="0" applyFont="1" applyFill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51" xfId="0" applyFont="1" applyFill="1" applyBorder="1" applyAlignment="1">
      <alignment vertical="center"/>
    </xf>
    <xf numFmtId="0" fontId="13" fillId="2" borderId="52" xfId="0" applyFont="1" applyFill="1" applyBorder="1" applyAlignment="1">
      <alignment vertical="center"/>
    </xf>
    <xf numFmtId="10" fontId="10" fillId="2" borderId="36" xfId="0" applyNumberFormat="1" applyFont="1" applyFill="1" applyBorder="1" applyAlignment="1">
      <alignment vertical="top" wrapText="1"/>
    </xf>
    <xf numFmtId="176" fontId="10" fillId="2" borderId="53" xfId="0" applyNumberFormat="1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10" fontId="12" fillId="2" borderId="28" xfId="0" applyNumberFormat="1" applyFont="1" applyFill="1" applyBorder="1" applyAlignment="1">
      <alignment vertical="top" wrapText="1"/>
    </xf>
    <xf numFmtId="10" fontId="14" fillId="2" borderId="19" xfId="1" applyNumberFormat="1" applyFont="1" applyFill="1" applyBorder="1" applyAlignment="1">
      <alignment vertical="top" wrapText="1"/>
    </xf>
    <xf numFmtId="4" fontId="12" fillId="2" borderId="29" xfId="0" applyNumberFormat="1" applyFont="1" applyFill="1" applyBorder="1" applyAlignment="1">
      <alignment vertical="top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21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114300</xdr:rowOff>
    </xdr:from>
    <xdr:to>
      <xdr:col>3</xdr:col>
      <xdr:colOff>809625</xdr:colOff>
      <xdr:row>0</xdr:row>
      <xdr:rowOff>752475</xdr:rowOff>
    </xdr:to>
    <xdr:pic>
      <xdr:nvPicPr>
        <xdr:cNvPr id="1474" name="Imagem 36" descr="logo-PMJM-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114300"/>
          <a:ext cx="1657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165100</xdr:colOff>
      <xdr:row>0</xdr:row>
      <xdr:rowOff>95250</xdr:rowOff>
    </xdr:from>
    <xdr:to>
      <xdr:col>8</xdr:col>
      <xdr:colOff>917575</xdr:colOff>
      <xdr:row>0</xdr:row>
      <xdr:rowOff>733425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318125" y="95250"/>
          <a:ext cx="4829175" cy="6381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0" bIns="0" anchor="t"/>
        <a:lstStyle/>
        <a:p>
          <a:pPr algn="l" rtl="1"/>
          <a:r>
            <a:rPr lang="pt-BR" sz="1400" b="0" i="0">
              <a:latin typeface="+mn-lt"/>
              <a:ea typeface="+mn-ea"/>
              <a:cs typeface="+mn-cs"/>
            </a:rPr>
            <a:t>PREFEITURA MUNICIPAL DE JOÃO MONLEVADE</a:t>
          </a:r>
          <a:endParaRPr lang="pt-BR" sz="1400"/>
        </a:p>
        <a:p>
          <a:pPr algn="l" rtl="1"/>
          <a:r>
            <a:rPr lang="pt-BR" sz="1200" b="0" i="0">
              <a:latin typeface="+mn-lt"/>
              <a:ea typeface="+mn-ea"/>
              <a:cs typeface="+mn-cs"/>
            </a:rPr>
            <a:t>SECRETARIA</a:t>
          </a:r>
          <a:r>
            <a:rPr lang="pt-BR" sz="1200" b="0" i="0" baseline="0">
              <a:latin typeface="+mn-lt"/>
              <a:ea typeface="+mn-ea"/>
              <a:cs typeface="+mn-cs"/>
            </a:rPr>
            <a:t> MUNICIPAL DE OBRAS</a:t>
          </a:r>
          <a:endParaRPr lang="pt-BR" sz="1200"/>
        </a:p>
        <a:p>
          <a:pPr algn="l" rtl="1"/>
          <a:r>
            <a:rPr lang="pt-BR" sz="1100" b="0" i="0">
              <a:latin typeface="+mn-lt"/>
              <a:ea typeface="+mn-ea"/>
              <a:cs typeface="+mn-cs"/>
            </a:rPr>
            <a:t>Setor de Engenharia</a:t>
          </a:r>
          <a:endParaRPr lang="pt-BR" sz="900"/>
        </a:p>
        <a:p>
          <a:pPr algn="l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showGridLines="0" showZeros="0" tabSelected="1" view="pageBreakPreview" zoomScaleNormal="75" zoomScaleSheetLayoutView="100" workbookViewId="0">
      <selection activeCell="L5" sqref="L5"/>
    </sheetView>
  </sheetViews>
  <sheetFormatPr defaultRowHeight="12.75"/>
  <cols>
    <col min="1" max="1" width="6.28515625" style="2" customWidth="1"/>
    <col min="2" max="2" width="40.28515625" style="2" customWidth="1"/>
    <col min="3" max="3" width="14.42578125" style="1" customWidth="1"/>
    <col min="4" max="4" width="16.28515625" style="1" customWidth="1"/>
    <col min="5" max="11" width="15.28515625" style="2" customWidth="1"/>
    <col min="12" max="12" width="16.140625" style="2" customWidth="1"/>
    <col min="13" max="13" width="16.28515625" style="2" customWidth="1"/>
    <col min="14" max="16384" width="9.140625" style="2"/>
  </cols>
  <sheetData>
    <row r="1" spans="1:13" ht="64.5" customHeight="1" thickBot="1">
      <c r="A1" s="10"/>
      <c r="B1" s="11"/>
      <c r="C1" s="12"/>
      <c r="D1" s="12"/>
      <c r="E1" s="12"/>
      <c r="F1" s="12"/>
      <c r="G1" s="12"/>
      <c r="H1" s="11"/>
      <c r="I1" s="11"/>
      <c r="J1" s="11"/>
      <c r="K1" s="11"/>
      <c r="L1" s="13"/>
    </row>
    <row r="2" spans="1:13" ht="3.75" customHeight="1" thickBot="1"/>
    <row r="3" spans="1:13" ht="24.95" customHeight="1" thickBot="1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9"/>
      <c r="K3" s="109"/>
      <c r="L3" s="110"/>
    </row>
    <row r="4" spans="1:13" ht="24.95" customHeight="1">
      <c r="A4" s="111" t="s">
        <v>21</v>
      </c>
      <c r="B4" s="112"/>
      <c r="C4" s="83" t="s">
        <v>28</v>
      </c>
      <c r="D4" s="91"/>
      <c r="E4" s="92"/>
      <c r="F4" s="90"/>
      <c r="G4" s="91"/>
      <c r="H4" s="92"/>
      <c r="I4" s="83" t="s">
        <v>22</v>
      </c>
      <c r="J4" s="84"/>
      <c r="K4" s="85"/>
      <c r="L4" s="86" t="s">
        <v>30</v>
      </c>
    </row>
    <row r="5" spans="1:13" ht="24.95" customHeight="1" thickBot="1">
      <c r="A5" s="87"/>
      <c r="B5" s="81"/>
      <c r="C5" s="80" t="s">
        <v>29</v>
      </c>
      <c r="D5" s="81"/>
      <c r="E5" s="81"/>
      <c r="F5" s="81"/>
      <c r="G5" s="81"/>
      <c r="H5" s="82"/>
      <c r="I5" s="80" t="s">
        <v>23</v>
      </c>
      <c r="J5" s="81"/>
      <c r="K5" s="74"/>
      <c r="L5" s="75"/>
    </row>
    <row r="6" spans="1:13" ht="36" customHeight="1">
      <c r="A6" s="31" t="s">
        <v>12</v>
      </c>
      <c r="B6" s="44" t="s">
        <v>17</v>
      </c>
      <c r="C6" s="41" t="s">
        <v>3</v>
      </c>
      <c r="D6" s="47" t="s">
        <v>15</v>
      </c>
      <c r="E6" s="44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50" t="s">
        <v>13</v>
      </c>
      <c r="K6" s="32" t="s">
        <v>16</v>
      </c>
      <c r="L6" s="51" t="s">
        <v>0</v>
      </c>
    </row>
    <row r="7" spans="1:13" ht="18" customHeight="1">
      <c r="A7" s="113">
        <v>1</v>
      </c>
      <c r="B7" s="97" t="s">
        <v>24</v>
      </c>
      <c r="C7" s="53" t="s">
        <v>9</v>
      </c>
      <c r="D7" s="65">
        <f>D8/D$32</f>
        <v>4.379088709497039E-3</v>
      </c>
      <c r="E7" s="66">
        <v>0.5</v>
      </c>
      <c r="F7" s="66">
        <v>0.5</v>
      </c>
      <c r="G7" s="66"/>
      <c r="H7" s="66"/>
      <c r="I7" s="66"/>
      <c r="J7" s="67"/>
      <c r="K7" s="54"/>
      <c r="L7" s="72">
        <f>SUM(E7:J7)</f>
        <v>1</v>
      </c>
      <c r="M7" s="63"/>
    </row>
    <row r="8" spans="1:13" ht="18" customHeight="1">
      <c r="A8" s="114"/>
      <c r="B8" s="98"/>
      <c r="C8" s="55" t="s">
        <v>10</v>
      </c>
      <c r="D8" s="68">
        <v>1440.95</v>
      </c>
      <c r="E8" s="69">
        <f>E7*$D$8</f>
        <v>720.47500000000002</v>
      </c>
      <c r="F8" s="69">
        <f>F7*$D$8</f>
        <v>720.47500000000002</v>
      </c>
      <c r="G8" s="69"/>
      <c r="H8" s="69"/>
      <c r="I8" s="69"/>
      <c r="J8" s="69">
        <f>J7*$D$8</f>
        <v>0</v>
      </c>
      <c r="K8" s="56"/>
      <c r="L8" s="73">
        <f>SUM(E8:J8)</f>
        <v>1440.95</v>
      </c>
      <c r="M8" s="64">
        <f>D8-L8</f>
        <v>0</v>
      </c>
    </row>
    <row r="9" spans="1:13" ht="18" customHeight="1">
      <c r="A9" s="96">
        <v>2</v>
      </c>
      <c r="B9" s="97" t="s">
        <v>20</v>
      </c>
      <c r="C9" s="53" t="s">
        <v>9</v>
      </c>
      <c r="D9" s="65">
        <f>D10/D32</f>
        <v>0.11817166672015358</v>
      </c>
      <c r="E9" s="66">
        <v>0.5</v>
      </c>
      <c r="F9" s="66">
        <v>0.5</v>
      </c>
      <c r="G9" s="66"/>
      <c r="H9" s="66"/>
      <c r="I9" s="66"/>
      <c r="J9" s="66"/>
      <c r="K9" s="54"/>
      <c r="L9" s="72">
        <f>SUM(E9:J9)</f>
        <v>1</v>
      </c>
      <c r="M9" s="63"/>
    </row>
    <row r="10" spans="1:13" ht="18" customHeight="1">
      <c r="A10" s="96"/>
      <c r="B10" s="98"/>
      <c r="C10" s="55" t="s">
        <v>10</v>
      </c>
      <c r="D10" s="68">
        <v>38884.68</v>
      </c>
      <c r="E10" s="69">
        <f>E9*$D$10</f>
        <v>19442.34</v>
      </c>
      <c r="F10" s="69">
        <f>F9*$D$10</f>
        <v>19442.34</v>
      </c>
      <c r="G10" s="69"/>
      <c r="H10" s="69"/>
      <c r="I10" s="69"/>
      <c r="J10" s="69"/>
      <c r="K10" s="56"/>
      <c r="L10" s="73">
        <f>SUM(E10:J10)</f>
        <v>38884.68</v>
      </c>
      <c r="M10" s="64">
        <f t="shared" ref="M10:M26" si="0">D10-L10</f>
        <v>0</v>
      </c>
    </row>
    <row r="11" spans="1:13" ht="18" customHeight="1">
      <c r="A11" s="96">
        <v>3</v>
      </c>
      <c r="B11" s="97" t="s">
        <v>25</v>
      </c>
      <c r="C11" s="53" t="s">
        <v>9</v>
      </c>
      <c r="D11" s="65">
        <f>D12/D32</f>
        <v>2.3337584326974227E-2</v>
      </c>
      <c r="E11" s="66">
        <v>0.5</v>
      </c>
      <c r="F11" s="66">
        <v>0.5</v>
      </c>
      <c r="G11" s="66"/>
      <c r="H11" s="66"/>
      <c r="I11" s="66"/>
      <c r="J11" s="66"/>
      <c r="K11" s="66"/>
      <c r="L11" s="72">
        <f>SUM(E11:K11)</f>
        <v>1</v>
      </c>
      <c r="M11" s="64"/>
    </row>
    <row r="12" spans="1:13" ht="18" customHeight="1">
      <c r="A12" s="96"/>
      <c r="B12" s="98"/>
      <c r="C12" s="55" t="s">
        <v>10</v>
      </c>
      <c r="D12" s="68">
        <v>7679.29</v>
      </c>
      <c r="E12" s="69">
        <f>E11*$D$12</f>
        <v>3839.645</v>
      </c>
      <c r="F12" s="69">
        <f>F11*$D$12</f>
        <v>3839.645</v>
      </c>
      <c r="G12" s="69"/>
      <c r="H12" s="69"/>
      <c r="I12" s="69"/>
      <c r="J12" s="69"/>
      <c r="K12" s="69"/>
      <c r="L12" s="73">
        <f>SUM(E12:K12)</f>
        <v>7679.29</v>
      </c>
      <c r="M12" s="64">
        <f t="shared" si="0"/>
        <v>0</v>
      </c>
    </row>
    <row r="13" spans="1:13" ht="18" customHeight="1">
      <c r="A13" s="96">
        <v>4</v>
      </c>
      <c r="B13" s="97" t="s">
        <v>26</v>
      </c>
      <c r="C13" s="53" t="s">
        <v>9</v>
      </c>
      <c r="D13" s="65">
        <f>D14/D32</f>
        <v>0.16577036586990623</v>
      </c>
      <c r="E13" s="66">
        <v>1</v>
      </c>
      <c r="F13" s="66"/>
      <c r="G13" s="66"/>
      <c r="H13" s="66"/>
      <c r="I13" s="33"/>
      <c r="J13" s="66"/>
      <c r="K13" s="66"/>
      <c r="L13" s="72">
        <f>SUM(E13:K13)</f>
        <v>1</v>
      </c>
      <c r="M13" s="64"/>
    </row>
    <row r="14" spans="1:13" ht="18" customHeight="1">
      <c r="A14" s="96"/>
      <c r="B14" s="98"/>
      <c r="C14" s="55" t="s">
        <v>10</v>
      </c>
      <c r="D14" s="68">
        <v>54547.15</v>
      </c>
      <c r="E14" s="69">
        <f>E13*$D$14</f>
        <v>54547.15</v>
      </c>
      <c r="F14" s="69">
        <f>F13*$D$14</f>
        <v>0</v>
      </c>
      <c r="G14" s="69"/>
      <c r="H14" s="69"/>
      <c r="I14" s="36"/>
      <c r="J14" s="69"/>
      <c r="K14" s="69"/>
      <c r="L14" s="73">
        <f>SUM(E14:K14)</f>
        <v>54547.15</v>
      </c>
      <c r="M14" s="64">
        <f t="shared" si="0"/>
        <v>0</v>
      </c>
    </row>
    <row r="15" spans="1:13" ht="18" customHeight="1">
      <c r="A15" s="96">
        <v>5</v>
      </c>
      <c r="B15" s="97" t="s">
        <v>27</v>
      </c>
      <c r="C15" s="53" t="s">
        <v>9</v>
      </c>
      <c r="D15" s="65">
        <f>D16/D$32</f>
        <v>0.68834129437346903</v>
      </c>
      <c r="E15" s="66"/>
      <c r="F15" s="66">
        <v>1</v>
      </c>
      <c r="G15" s="66"/>
      <c r="H15" s="66"/>
      <c r="I15" s="66"/>
      <c r="J15" s="33"/>
      <c r="K15" s="33"/>
      <c r="L15" s="72">
        <f>SUM(E15:J15)</f>
        <v>1</v>
      </c>
      <c r="M15" s="64"/>
    </row>
    <row r="16" spans="1:13" ht="18" customHeight="1">
      <c r="A16" s="96"/>
      <c r="B16" s="98"/>
      <c r="C16" s="55" t="s">
        <v>10</v>
      </c>
      <c r="D16" s="68">
        <v>226500.41</v>
      </c>
      <c r="E16" s="69">
        <f>E15*$D$16</f>
        <v>0</v>
      </c>
      <c r="F16" s="69">
        <f>F15*$D$16</f>
        <v>226500.41</v>
      </c>
      <c r="G16" s="69">
        <f>G15*$D$16</f>
        <v>0</v>
      </c>
      <c r="H16" s="69">
        <f>H15*$D$16</f>
        <v>0</v>
      </c>
      <c r="I16" s="69"/>
      <c r="J16" s="36"/>
      <c r="K16" s="36"/>
      <c r="L16" s="73">
        <f>SUM(E16:J16)</f>
        <v>226500.41</v>
      </c>
      <c r="M16" s="64">
        <f t="shared" si="0"/>
        <v>0</v>
      </c>
    </row>
    <row r="17" spans="1:13" ht="18" customHeight="1">
      <c r="A17" s="96"/>
      <c r="B17" s="97"/>
      <c r="C17" s="53"/>
      <c r="D17" s="65"/>
      <c r="E17" s="66"/>
      <c r="F17" s="66"/>
      <c r="G17" s="66"/>
      <c r="H17" s="66"/>
      <c r="I17" s="33"/>
      <c r="J17" s="33"/>
      <c r="K17" s="33"/>
      <c r="L17" s="72"/>
      <c r="M17" s="64"/>
    </row>
    <row r="18" spans="1:13" ht="18" customHeight="1">
      <c r="A18" s="96"/>
      <c r="B18" s="98"/>
      <c r="C18" s="55"/>
      <c r="D18" s="68"/>
      <c r="E18" s="69"/>
      <c r="F18" s="69"/>
      <c r="G18" s="69"/>
      <c r="H18" s="69"/>
      <c r="I18" s="36"/>
      <c r="J18" s="36"/>
      <c r="K18" s="36"/>
      <c r="L18" s="73"/>
      <c r="M18" s="64">
        <f t="shared" si="0"/>
        <v>0</v>
      </c>
    </row>
    <row r="19" spans="1:13" ht="18" customHeight="1">
      <c r="A19" s="96"/>
      <c r="B19" s="97"/>
      <c r="C19" s="53"/>
      <c r="D19" s="65"/>
      <c r="E19" s="45"/>
      <c r="F19" s="66"/>
      <c r="G19" s="66"/>
      <c r="H19" s="66"/>
      <c r="I19" s="33"/>
      <c r="J19" s="33"/>
      <c r="K19" s="33"/>
      <c r="L19" s="72"/>
      <c r="M19" s="64"/>
    </row>
    <row r="20" spans="1:13" ht="18" customHeight="1">
      <c r="A20" s="96"/>
      <c r="B20" s="98"/>
      <c r="C20" s="55"/>
      <c r="D20" s="68"/>
      <c r="E20" s="46"/>
      <c r="F20" s="69"/>
      <c r="G20" s="69"/>
      <c r="H20" s="69"/>
      <c r="I20" s="36"/>
      <c r="J20" s="36"/>
      <c r="K20" s="36"/>
      <c r="L20" s="73"/>
      <c r="M20" s="64">
        <f t="shared" si="0"/>
        <v>0</v>
      </c>
    </row>
    <row r="21" spans="1:13" ht="18" customHeight="1">
      <c r="A21" s="96"/>
      <c r="B21" s="97"/>
      <c r="C21" s="53"/>
      <c r="D21" s="65"/>
      <c r="E21" s="66"/>
      <c r="F21" s="66"/>
      <c r="G21" s="66"/>
      <c r="H21" s="66"/>
      <c r="I21" s="34"/>
      <c r="J21" s="34"/>
      <c r="K21" s="34"/>
      <c r="L21" s="72"/>
      <c r="M21" s="64"/>
    </row>
    <row r="22" spans="1:13" ht="18" customHeight="1">
      <c r="A22" s="96"/>
      <c r="B22" s="98"/>
      <c r="C22" s="55"/>
      <c r="D22" s="68"/>
      <c r="E22" s="69"/>
      <c r="F22" s="69"/>
      <c r="G22" s="69"/>
      <c r="H22" s="69"/>
      <c r="I22" s="36"/>
      <c r="J22" s="36"/>
      <c r="K22" s="36"/>
      <c r="L22" s="73"/>
      <c r="M22" s="64">
        <f t="shared" si="0"/>
        <v>0</v>
      </c>
    </row>
    <row r="23" spans="1:13" ht="18" customHeight="1">
      <c r="A23" s="96"/>
      <c r="B23" s="97"/>
      <c r="C23" s="53"/>
      <c r="D23" s="65"/>
      <c r="E23" s="45"/>
      <c r="F23" s="33"/>
      <c r="G23" s="33"/>
      <c r="H23" s="66"/>
      <c r="I23" s="34"/>
      <c r="J23" s="34"/>
      <c r="K23" s="34"/>
      <c r="L23" s="72"/>
      <c r="M23" s="64"/>
    </row>
    <row r="24" spans="1:13" ht="18" customHeight="1">
      <c r="A24" s="96"/>
      <c r="B24" s="98"/>
      <c r="C24" s="55"/>
      <c r="D24" s="68"/>
      <c r="E24" s="46"/>
      <c r="F24" s="36"/>
      <c r="G24" s="36"/>
      <c r="H24" s="69"/>
      <c r="I24" s="36"/>
      <c r="J24" s="36"/>
      <c r="K24" s="36"/>
      <c r="L24" s="73"/>
      <c r="M24" s="64">
        <f t="shared" si="0"/>
        <v>0</v>
      </c>
    </row>
    <row r="25" spans="1:13" ht="18" customHeight="1">
      <c r="A25" s="96"/>
      <c r="B25" s="97"/>
      <c r="C25" s="53"/>
      <c r="D25" s="65"/>
      <c r="E25" s="93"/>
      <c r="F25" s="66"/>
      <c r="G25" s="66"/>
      <c r="H25" s="94"/>
      <c r="I25" s="66"/>
      <c r="J25" s="34"/>
      <c r="K25" s="34"/>
      <c r="L25" s="72"/>
      <c r="M25" s="64"/>
    </row>
    <row r="26" spans="1:13" ht="18" customHeight="1">
      <c r="A26" s="96"/>
      <c r="B26" s="98"/>
      <c r="C26" s="55"/>
      <c r="D26" s="68"/>
      <c r="E26" s="95"/>
      <c r="F26" s="69"/>
      <c r="G26" s="69"/>
      <c r="H26" s="69"/>
      <c r="I26" s="69"/>
      <c r="J26" s="36"/>
      <c r="K26" s="36"/>
      <c r="L26" s="73"/>
      <c r="M26" s="64">
        <f t="shared" si="0"/>
        <v>0</v>
      </c>
    </row>
    <row r="27" spans="1:13" ht="18" customHeight="1">
      <c r="A27" s="96"/>
      <c r="B27" s="97"/>
      <c r="C27" s="53"/>
      <c r="D27" s="65"/>
      <c r="E27" s="45"/>
      <c r="F27" s="33"/>
      <c r="G27" s="33"/>
      <c r="H27" s="34"/>
      <c r="I27" s="66"/>
      <c r="J27" s="34"/>
      <c r="K27" s="34"/>
      <c r="L27" s="72">
        <f>SUM(E27:J27)</f>
        <v>0</v>
      </c>
    </row>
    <row r="28" spans="1:13" ht="18" customHeight="1">
      <c r="A28" s="96"/>
      <c r="B28" s="98"/>
      <c r="C28" s="55"/>
      <c r="D28" s="68"/>
      <c r="E28" s="46">
        <f t="shared" ref="E28:K28" si="1">E27*$D$28</f>
        <v>0</v>
      </c>
      <c r="F28" s="36">
        <f t="shared" si="1"/>
        <v>0</v>
      </c>
      <c r="G28" s="36">
        <f t="shared" si="1"/>
        <v>0</v>
      </c>
      <c r="H28" s="36">
        <f t="shared" si="1"/>
        <v>0</v>
      </c>
      <c r="I28" s="69"/>
      <c r="J28" s="36">
        <f t="shared" si="1"/>
        <v>0</v>
      </c>
      <c r="K28" s="36">
        <f t="shared" si="1"/>
        <v>0</v>
      </c>
      <c r="L28" s="73">
        <f>SUM(E28:J28)</f>
        <v>0</v>
      </c>
    </row>
    <row r="29" spans="1:13" ht="18" customHeight="1">
      <c r="A29" s="96"/>
      <c r="B29" s="100"/>
      <c r="C29" s="42"/>
      <c r="D29" s="48"/>
      <c r="E29" s="45"/>
      <c r="F29" s="33"/>
      <c r="G29" s="33"/>
      <c r="H29" s="34"/>
      <c r="I29" s="34"/>
      <c r="J29" s="34"/>
      <c r="K29" s="34"/>
      <c r="L29" s="35"/>
    </row>
    <row r="30" spans="1:13" ht="18" customHeight="1">
      <c r="A30" s="96"/>
      <c r="B30" s="101"/>
      <c r="C30" s="43"/>
      <c r="D30" s="49"/>
      <c r="E30" s="46">
        <f t="shared" ref="E30:L30" si="2">E29*$D$30</f>
        <v>0</v>
      </c>
      <c r="F30" s="36">
        <f t="shared" si="2"/>
        <v>0</v>
      </c>
      <c r="G30" s="36">
        <f t="shared" si="2"/>
        <v>0</v>
      </c>
      <c r="H30" s="36">
        <f t="shared" si="2"/>
        <v>0</v>
      </c>
      <c r="I30" s="36">
        <f t="shared" si="2"/>
        <v>0</v>
      </c>
      <c r="J30" s="36">
        <f t="shared" si="2"/>
        <v>0</v>
      </c>
      <c r="K30" s="36">
        <f t="shared" si="2"/>
        <v>0</v>
      </c>
      <c r="L30" s="37">
        <f t="shared" si="2"/>
        <v>0</v>
      </c>
    </row>
    <row r="31" spans="1:13" ht="18" customHeight="1">
      <c r="A31" s="102" t="s">
        <v>0</v>
      </c>
      <c r="B31" s="103"/>
      <c r="C31" s="57" t="s">
        <v>9</v>
      </c>
      <c r="D31" s="59">
        <f>D7+D9+D11+D13+D15+D17+D19+D21+D23+D25+D27</f>
        <v>1</v>
      </c>
      <c r="E31" s="60">
        <f>E32/D32</f>
        <v>0.23871453574821866</v>
      </c>
      <c r="F31" s="61">
        <f t="shared" ref="F31:K31" si="3">F32/$D$32</f>
        <v>0.76128546425178134</v>
      </c>
      <c r="G31" s="61">
        <f t="shared" si="3"/>
        <v>0</v>
      </c>
      <c r="H31" s="61">
        <f t="shared" si="3"/>
        <v>0</v>
      </c>
      <c r="I31" s="61">
        <f t="shared" si="3"/>
        <v>0</v>
      </c>
      <c r="J31" s="61">
        <f t="shared" si="3"/>
        <v>0</v>
      </c>
      <c r="K31" s="88">
        <f t="shared" si="3"/>
        <v>0</v>
      </c>
      <c r="L31" s="62">
        <v>1</v>
      </c>
    </row>
    <row r="32" spans="1:13" ht="18" customHeight="1" thickBot="1">
      <c r="A32" s="104"/>
      <c r="B32" s="105"/>
      <c r="C32" s="58" t="s">
        <v>10</v>
      </c>
      <c r="D32" s="70">
        <f>D8+D10+D12+D14+D16+D18+D20+D22+D24+D26+D28</f>
        <v>329052.48</v>
      </c>
      <c r="E32" s="71">
        <f>E8+E10+E12+E14+E16+E18+E20+E22+E24+E26+E28</f>
        <v>78549.61</v>
      </c>
      <c r="F32" s="71">
        <f>F8+F10+F12+F14+F16+F18+F20+F22+F24+F26+F28</f>
        <v>250502.87</v>
      </c>
      <c r="G32" s="71">
        <f>G8+G10+G12+G14+G16+G18+G20+G22+G24+G26+G28</f>
        <v>0</v>
      </c>
      <c r="H32" s="71">
        <f>H8+H10+H12+H14+H16+H18+H20+H22+H24+H26+H28</f>
        <v>0</v>
      </c>
      <c r="I32" s="71">
        <f>I8+I10+I12+I14+I16+I18+I20+I22+I24+I26+I28</f>
        <v>0</v>
      </c>
      <c r="J32" s="71">
        <f>J8+J10+J12+J14+J16+J18+J20</f>
        <v>0</v>
      </c>
      <c r="K32" s="89">
        <f>K8+K10+K12+K14+K16+K18+K20</f>
        <v>0</v>
      </c>
      <c r="L32" s="76">
        <f>L8+L10+L12+L14+L16+L18+L20+L22+L24+L26+L28</f>
        <v>329052.48</v>
      </c>
      <c r="M32" s="40"/>
    </row>
    <row r="33" spans="1:14" ht="9.9499999999999993" customHeight="1" thickBot="1">
      <c r="A33" s="3"/>
      <c r="B33" s="3"/>
      <c r="C33" s="4"/>
      <c r="D33" s="4"/>
      <c r="E33" s="3"/>
      <c r="F33" s="3"/>
      <c r="G33" s="3"/>
      <c r="H33" s="3"/>
      <c r="I33" s="3"/>
      <c r="J33" s="3"/>
      <c r="K33" s="3"/>
      <c r="L33" s="3"/>
    </row>
    <row r="34" spans="1:14" ht="18" customHeight="1">
      <c r="A34" s="16"/>
      <c r="B34" s="17"/>
      <c r="C34" s="17"/>
      <c r="D34" s="17"/>
      <c r="E34" s="17"/>
      <c r="F34" s="18"/>
      <c r="G34" s="79" t="s">
        <v>11</v>
      </c>
      <c r="H34" s="19"/>
      <c r="I34" s="19"/>
      <c r="J34" s="19"/>
      <c r="K34" s="19"/>
      <c r="L34" s="20"/>
      <c r="N34" s="5" t="s">
        <v>1</v>
      </c>
    </row>
    <row r="35" spans="1:14" ht="14.25" customHeight="1">
      <c r="A35" s="21"/>
      <c r="B35" s="14"/>
      <c r="C35" s="14"/>
      <c r="D35" s="14"/>
      <c r="E35" s="14"/>
      <c r="F35" s="78"/>
      <c r="G35" s="9"/>
      <c r="H35" s="7"/>
      <c r="I35" s="7"/>
      <c r="J35" s="7"/>
      <c r="K35" s="7"/>
      <c r="L35" s="24"/>
      <c r="N35" s="5"/>
    </row>
    <row r="36" spans="1:14" ht="30" customHeight="1">
      <c r="A36" s="21"/>
      <c r="B36" s="15"/>
      <c r="C36" s="14"/>
      <c r="D36" s="106" t="s">
        <v>19</v>
      </c>
      <c r="E36" s="106"/>
      <c r="F36" s="39"/>
      <c r="G36" s="6"/>
      <c r="H36" s="7"/>
      <c r="I36" s="7"/>
      <c r="J36" s="7"/>
      <c r="K36" s="7"/>
      <c r="L36" s="22"/>
    </row>
    <row r="37" spans="1:14" ht="14.25" customHeight="1">
      <c r="A37" s="23"/>
      <c r="B37" s="52" t="s">
        <v>18</v>
      </c>
      <c r="C37" s="8"/>
      <c r="D37" s="99" t="s">
        <v>14</v>
      </c>
      <c r="E37" s="99"/>
      <c r="F37" s="38"/>
      <c r="G37" s="9"/>
      <c r="H37" s="7"/>
      <c r="I37" s="7"/>
      <c r="J37" s="7"/>
      <c r="K37" s="7"/>
      <c r="L37" s="24"/>
    </row>
    <row r="38" spans="1:14" ht="14.25" customHeight="1" thickBot="1">
      <c r="A38" s="25"/>
      <c r="B38" s="77"/>
      <c r="C38" s="26"/>
      <c r="D38" s="26"/>
      <c r="E38" s="27"/>
      <c r="F38" s="28"/>
      <c r="G38" s="29"/>
      <c r="H38" s="27"/>
      <c r="I38" s="27"/>
      <c r="J38" s="27"/>
      <c r="K38" s="27"/>
      <c r="L38" s="30"/>
    </row>
  </sheetData>
  <mergeCells count="29">
    <mergeCell ref="A21:A22"/>
    <mergeCell ref="A19:A20"/>
    <mergeCell ref="B19:B20"/>
    <mergeCell ref="B11:B12"/>
    <mergeCell ref="B13:B14"/>
    <mergeCell ref="A15:A16"/>
    <mergeCell ref="A3:L3"/>
    <mergeCell ref="A4:B4"/>
    <mergeCell ref="B7:B8"/>
    <mergeCell ref="B9:B10"/>
    <mergeCell ref="A7:A8"/>
    <mergeCell ref="A9:A10"/>
    <mergeCell ref="D37:E37"/>
    <mergeCell ref="B27:B28"/>
    <mergeCell ref="B29:B30"/>
    <mergeCell ref="A31:B32"/>
    <mergeCell ref="A27:A28"/>
    <mergeCell ref="A29:A30"/>
    <mergeCell ref="D36:E36"/>
    <mergeCell ref="A23:A24"/>
    <mergeCell ref="A25:A26"/>
    <mergeCell ref="A11:A12"/>
    <mergeCell ref="B25:B26"/>
    <mergeCell ref="B15:B16"/>
    <mergeCell ref="A13:A14"/>
    <mergeCell ref="B17:B18"/>
    <mergeCell ref="A17:A18"/>
    <mergeCell ref="B23:B24"/>
    <mergeCell ref="B21:B22"/>
  </mergeCells>
  <phoneticPr fontId="2" type="noConversion"/>
  <printOptions horizontalCentered="1"/>
  <pageMargins left="0.62992125984251968" right="0.48" top="0.78740157480314965" bottom="0.19685039370078741" header="0.19685039370078741" footer="0"/>
  <pageSetup paperSize="9" scale="65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FISICO FINANCEIRO</vt:lpstr>
      <vt:lpstr>'CRONOGRAMA FISICO FINANCEIRO'!Area_de_impressao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User</cp:lastModifiedBy>
  <cp:lastPrinted>2025-09-22T13:22:26Z</cp:lastPrinted>
  <dcterms:created xsi:type="dcterms:W3CDTF">2006-09-22T13:55:22Z</dcterms:created>
  <dcterms:modified xsi:type="dcterms:W3CDTF">2025-09-22T16:56:33Z</dcterms:modified>
</cp:coreProperties>
</file>