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E822E7A9-4E75-48CA-9962-2354CA44E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UAL" sheetId="2" r:id="rId1"/>
  </sheets>
  <definedNames>
    <definedName name="_xlnm.Print_Area" localSheetId="0">ANUAL!$A$1:$I$46</definedName>
    <definedName name="_xlnm.Print_Titles" localSheetId="0">ANUAL!$1:$8</definedName>
  </definedNames>
  <calcPr calcId="191029"/>
</workbook>
</file>

<file path=xl/calcChain.xml><?xml version="1.0" encoding="utf-8"?>
<calcChain xmlns="http://schemas.openxmlformats.org/spreadsheetml/2006/main">
  <c r="G13" i="2" l="1"/>
  <c r="M13" i="2" s="1"/>
  <c r="I6" i="2" l="1"/>
  <c r="A8" i="2"/>
  <c r="A3" i="2"/>
  <c r="A2" i="2"/>
  <c r="I8" i="2" l="1"/>
  <c r="H13" i="2" l="1"/>
  <c r="G15" i="2" l="1"/>
  <c r="M15" i="2" s="1"/>
  <c r="H15" i="2" l="1"/>
  <c r="I15" i="2" s="1"/>
  <c r="I13" i="2" l="1"/>
  <c r="I10" i="2" l="1"/>
  <c r="G28" i="2" l="1"/>
  <c r="G25" i="2"/>
  <c r="G29" i="2"/>
  <c r="G27" i="2"/>
  <c r="G26" i="2"/>
  <c r="G31" i="2"/>
  <c r="G30" i="2"/>
  <c r="G20" i="2" l="1"/>
  <c r="H30" i="2"/>
  <c r="I30" i="2" s="1"/>
  <c r="M30" i="2"/>
  <c r="M31" i="2"/>
  <c r="H31" i="2"/>
  <c r="I31" i="2" s="1"/>
  <c r="M29" i="2"/>
  <c r="H29" i="2"/>
  <c r="I29" i="2" s="1"/>
  <c r="M26" i="2"/>
  <c r="H26" i="2"/>
  <c r="I26" i="2" s="1"/>
  <c r="H25" i="2"/>
  <c r="I25" i="2" s="1"/>
  <c r="M25" i="2"/>
  <c r="H27" i="2"/>
  <c r="I27" i="2" s="1"/>
  <c r="M27" i="2"/>
  <c r="M28" i="2"/>
  <c r="H28" i="2"/>
  <c r="I28" i="2" s="1"/>
  <c r="I22" i="2" l="1"/>
  <c r="M20" i="2"/>
  <c r="M33" i="2" s="1"/>
  <c r="H20" i="2"/>
  <c r="I20" i="2" s="1"/>
  <c r="I17" i="2" l="1"/>
  <c r="I33" i="2" s="1"/>
  <c r="K13" i="2" l="1"/>
  <c r="K15" i="2"/>
  <c r="K27" i="2"/>
  <c r="K30" i="2"/>
  <c r="K31" i="2"/>
  <c r="K26" i="2"/>
  <c r="K29" i="2"/>
  <c r="K25" i="2"/>
  <c r="K28" i="2"/>
  <c r="K20" i="2"/>
  <c r="K33" i="2" l="1"/>
</calcChain>
</file>

<file path=xl/sharedStrings.xml><?xml version="1.0" encoding="utf-8"?>
<sst xmlns="http://schemas.openxmlformats.org/spreadsheetml/2006/main" count="103" uniqueCount="65">
  <si>
    <t>ITEM</t>
  </si>
  <si>
    <t>UNID</t>
  </si>
  <si>
    <t>QUANT.</t>
  </si>
  <si>
    <t>PREÇO TOTAL</t>
  </si>
  <si>
    <t>CÓDIGO</t>
  </si>
  <si>
    <t>1.1</t>
  </si>
  <si>
    <t>MÊS</t>
  </si>
  <si>
    <t>M2</t>
  </si>
  <si>
    <t>FONTE</t>
  </si>
  <si>
    <t>DESCRIÇÃO DOS SERVIÇOS</t>
  </si>
  <si>
    <t>SETOP</t>
  </si>
  <si>
    <t>PREÇO UNIT. COM BDI</t>
  </si>
  <si>
    <t>BDI ADOTADO:</t>
  </si>
  <si>
    <t>CPU 01</t>
  </si>
  <si>
    <t>CPU 02</t>
  </si>
  <si>
    <t>CPU 03</t>
  </si>
  <si>
    <t>CPU 04</t>
  </si>
  <si>
    <t>CPU 05</t>
  </si>
  <si>
    <t>UNID.</t>
  </si>
  <si>
    <t>CPU 06</t>
  </si>
  <si>
    <t>MOB-DES-030</t>
  </si>
  <si>
    <t>MOBILIZAÇÃO E DESMOBILIZAÇÃO DE SERVIÇOS/OBRAS</t>
  </si>
  <si>
    <t>2.1</t>
  </si>
  <si>
    <t>3.1</t>
  </si>
  <si>
    <t>3.2</t>
  </si>
  <si>
    <t xml:space="preserve">MOBILIZAÇÃO E DESMOBILIZAÇÃO DE OBRA/SERVIÇOS - PARA OBRAS EXECUTADAS EM CENTROS URBANOS OU PRÓXIMOS DE CENTRO URBANOS, OBRAS COM VALOR ACIMA DE 3.000.000,00 </t>
  </si>
  <si>
    <t>3.3</t>
  </si>
  <si>
    <t>3.4</t>
  </si>
  <si>
    <t>3.5</t>
  </si>
  <si>
    <t>3.6</t>
  </si>
  <si>
    <t>3.7</t>
  </si>
  <si>
    <t>CPU 07</t>
  </si>
  <si>
    <t>CPU 08</t>
  </si>
  <si>
    <t>CPU 09</t>
  </si>
  <si>
    <t>PREÇO UNIT. SEM BDI</t>
  </si>
  <si>
    <t>ADMINISTRAÇÃO LOCAL DOS SERVIÇOS</t>
  </si>
  <si>
    <t>MERCADO</t>
  </si>
  <si>
    <t>ANEXO III - PLANILHA ORÇAMENTÁRIA DOS SERVIÇOS (ANUAL)</t>
  </si>
  <si>
    <t>PRESTAÇÃO DE SERVIÇOS DE LIMPEZA URBANA</t>
  </si>
  <si>
    <t>PREFEITURA MUNICIPAL DE JOÃO MONLEVADE</t>
  </si>
  <si>
    <t>SECRETARIA MUNICIPAL DE SERVIÇOS URBANOS</t>
  </si>
  <si>
    <t xml:space="preserve">EDITAL DE CONCORRENCIA PÚBLICA Nº </t>
  </si>
  <si>
    <t>1.2</t>
  </si>
  <si>
    <t>ITEM 01 - ADMINISTRÇÃO LOCAL</t>
  </si>
  <si>
    <t>_____________________________________________________</t>
  </si>
  <si>
    <t>ITEM 02 - SERVIÇOS DE VARRIÇÃO MANUAL</t>
  </si>
  <si>
    <t>ITEM 03 - SERVIÇOS DE LIMPEZA URBANA</t>
  </si>
  <si>
    <t>EXECUÇÃO DE VARRIÇÃO MANUAL DE RUAS, SARJETAS, PASSEIOS, PRAÇAS, JARDINS, LOGRADOUROS PÚBLICOS ENTRE OUTROS, INCLUSIVE ACONDICIONAMENTO EM SACOS  PLÁSTICOS DE 100L BIODEGRADÁVEL, COLETA E TRANSPORTE PARA O DESTINO FINAL E DESCARGA.</t>
  </si>
  <si>
    <t>EXECUÇÃO DE ROÇADA MANUAL EM RUAS, BORDAS DE CÓRREGOS, PRAÇAS, LOGRADOUROS PÚBLICOS ENTRE OUTROS, INCLUSIVE ACONDICIONAMENTO EM SACOS PLÁSTICOS DE 100L BIODEGRADÁVEL, COLETA, TRANSPORTE PARA O DESTINO FINAL E DESCARGA.</t>
  </si>
  <si>
    <t>EXECUÇÃO DE CAPINA MANUAL EM LOGRADOUROS COM E SEM PAVIMENTO DE RUAS, SARJETAS, PASSEIOS, LOGRADOUROS  PÚBLICOS ENTRE OUTROS, INCLUSIVE ACONDICIONAMENTO EM SACOS PLÁSTICOS DE 100L BIODEGRADÁVEL, INCLUSIVE LIMPEZA, CARGA MANUAL E  TRANSPORTE DOS RESIDUOS GERADOS PARA DESTINAÇÃO FINAL E DESCARGA.</t>
  </si>
  <si>
    <t>EXECUÇÃO DE CAPINA MECANIZADA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</si>
  <si>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EXECUÇÃO DE LIMPEZA E DESOBSTRUÇÃO DE BOCAS DE LOBO/BUEIROS/RALOS, INCLUSIVE ACONDICIONAMENTO EM SACOS PLÁSTICOS DE 100L BIODEGRADÁVEL, COLETA, TRANSPORTE PARA O DESTINO FINAL E DESCARGA.</t>
  </si>
  <si>
    <t>EXECUÇÃO DE LIMPEZA E RASPAGEM MANUAL DE GUIAS E SARJETAS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</si>
  <si>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OBS: TODOS OS INTENS INCLUEM FORNECIMENTO DE MAO DE OBRA, MATERIAIS, INSUMOS, FERRAMENTAL, EQUIPAMENTOS, COLETA E TRANSPORTE DOS MATERIAIS INERTES</t>
  </si>
  <si>
    <t>TOTAL GERAL DOS SERVIÇOS PARA A LIMPEZA URBANA (ANUAL)</t>
  </si>
  <si>
    <t>EXECUÇÃO DE PINTURA DE MEIO FIO, COM CAL HIDRATADO, INCLUSIVE ADIÇÃO E FIXADOR (MANUAL E/OU MECANIZADA)</t>
  </si>
  <si>
    <t>ACORDÃO 2622/2013 TCU</t>
  </si>
  <si>
    <t xml:space="preserve">CANTEIRO E ADMINISTRAÇÃO DOS SERVIÇOS/OBRAS (ADMINISTRAÇÃO LOCAL CONFORME ACÓRDÃO Nº 2622/2013 - TCU - PLENÁRIO, TAXA PARA INFRAESTRUTURA) </t>
  </si>
  <si>
    <t>EXECUÇÃO DE ROÇADA MECÂNIZADA EM RUAS, BORDAS DE CÓRREGOS, PRAÇAS, LOGRADOUROS  PÚBLICOS ENTRE OUTROS, INCLUSIVE ACONDICIONAMENTO EM SACOS PLÁSTICOS DE 100L BIODEGRADÁVEL, COLETA, TRANSPORTE PARA O DESTINO FINAL E DESCARGA.</t>
  </si>
  <si>
    <t xml:space="preserve">MARCO ANTONIO PENIDO </t>
  </si>
  <si>
    <t xml:space="preserve"> DILERMANDO  DE ARANDA LIMA</t>
  </si>
  <si>
    <t>ENGENHEIRO CIVIL</t>
  </si>
  <si>
    <t>CREA-MG 49.378/D</t>
  </si>
  <si>
    <t>João Monlevade(MG), 01 de Outubro de 2024</t>
  </si>
  <si>
    <t>REFERÊNCIAS DE PREÇOS: TABELAS SINAPI SETEMBRO/2024 (ONERADA), SEINFRA (SETOP) - REGIÃO CENTRAL  AGOSTO/2023 – (SEM DESONERAÇÃO),  SUDECAP: JULHO/2024 (ONERADA)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</si>
</sst>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8" formatCode="_(* #,##0.00_);_(* \(#,##0.00\);_(* &quot;-&quot;??_);_(@_)"/>
    <numFmt numFmtId="181" formatCode="_-[$R$-416]\ * #,##0.00000_-;\-[$R$-416]\ * #,##0.000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" fontId="4" fillId="0" borderId="1">
      <alignment vertical="justify"/>
    </xf>
    <xf numFmtId="0" fontId="4" fillId="0" borderId="0"/>
    <xf numFmtId="0" fontId="10" fillId="0" borderId="0"/>
    <xf numFmtId="0" fontId="4" fillId="0" borderId="0"/>
    <xf numFmtId="0" fontId="4" fillId="0" borderId="0"/>
    <xf numFmtId="0" fontId="6" fillId="0" borderId="0">
      <alignment vertical="center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97">
    <xf numFmtId="0" fontId="0" fillId="0" borderId="0" xfId="0"/>
    <xf numFmtId="43" fontId="0" fillId="0" borderId="0" xfId="0" applyNumberFormat="1"/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justify"/>
    </xf>
    <xf numFmtId="43" fontId="2" fillId="2" borderId="2" xfId="11" applyFont="1" applyFill="1" applyBorder="1" applyAlignment="1">
      <alignment horizontal="center" vertical="justify"/>
    </xf>
    <xf numFmtId="16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0" xfId="0" applyFill="1"/>
    <xf numFmtId="43" fontId="0" fillId="3" borderId="0" xfId="0" applyNumberFormat="1" applyFill="1"/>
    <xf numFmtId="0" fontId="0" fillId="3" borderId="8" xfId="0" applyFill="1" applyBorder="1"/>
    <xf numFmtId="0" fontId="0" fillId="3" borderId="5" xfId="0" applyFill="1" applyBorder="1"/>
    <xf numFmtId="0" fontId="0" fillId="3" borderId="6" xfId="0" applyFill="1" applyBorder="1"/>
    <xf numFmtId="43" fontId="0" fillId="3" borderId="6" xfId="0" applyNumberFormat="1" applyFill="1" applyBorder="1"/>
    <xf numFmtId="0" fontId="0" fillId="3" borderId="7" xfId="0" applyFill="1" applyBorder="1"/>
    <xf numFmtId="0" fontId="4" fillId="0" borderId="2" xfId="0" applyFont="1" applyBorder="1" applyAlignment="1">
      <alignment horizontal="justify" vertical="center" wrapText="1"/>
    </xf>
    <xf numFmtId="0" fontId="12" fillId="3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0" fillId="0" borderId="0" xfId="0" applyNumberFormat="1"/>
    <xf numFmtId="164" fontId="0" fillId="2" borderId="0" xfId="0" applyNumberFormat="1" applyFill="1"/>
    <xf numFmtId="10" fontId="9" fillId="0" borderId="0" xfId="8" applyNumberFormat="1" applyFont="1" applyAlignment="1">
      <alignment vertical="center"/>
    </xf>
    <xf numFmtId="10" fontId="0" fillId="0" borderId="0" xfId="8" applyNumberFormat="1" applyFont="1"/>
    <xf numFmtId="0" fontId="2" fillId="0" borderId="22" xfId="0" applyFont="1" applyBorder="1" applyAlignment="1">
      <alignment horizontal="center" vertical="center" wrapText="1"/>
    </xf>
    <xf numFmtId="10" fontId="2" fillId="0" borderId="19" xfId="0" applyNumberFormat="1" applyFont="1" applyBorder="1" applyAlignment="1">
      <alignment horizontal="center" vertical="center" wrapText="1"/>
    </xf>
    <xf numFmtId="10" fontId="4" fillId="0" borderId="2" xfId="8" applyNumberFormat="1" applyFont="1" applyFill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 wrapText="1"/>
    </xf>
    <xf numFmtId="164" fontId="15" fillId="4" borderId="32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justify"/>
    </xf>
    <xf numFmtId="164" fontId="0" fillId="0" borderId="0" xfId="0" applyNumberFormat="1" applyAlignment="1">
      <alignment vertical="center"/>
    </xf>
    <xf numFmtId="164" fontId="5" fillId="2" borderId="21" xfId="0" applyNumberFormat="1" applyFont="1" applyFill="1" applyBorder="1" applyAlignment="1">
      <alignment horizontal="center" vertical="center"/>
    </xf>
    <xf numFmtId="43" fontId="0" fillId="0" borderId="0" xfId="12" applyFont="1"/>
    <xf numFmtId="181" fontId="4" fillId="0" borderId="2" xfId="0" applyNumberFormat="1" applyFont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8" xfId="0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0" borderId="28" xfId="0" applyFont="1" applyBorder="1" applyAlignment="1">
      <alignment horizontal="center" vertical="justify" wrapText="1"/>
    </xf>
    <xf numFmtId="0" fontId="0" fillId="0" borderId="23" xfId="0" applyBorder="1" applyAlignment="1">
      <alignment horizontal="center" vertical="justify" wrapText="1"/>
    </xf>
    <xf numFmtId="0" fontId="0" fillId="0" borderId="27" xfId="0" applyBorder="1" applyAlignment="1">
      <alignment horizontal="center" vertical="justify" wrapText="1"/>
    </xf>
    <xf numFmtId="0" fontId="5" fillId="5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4">
    <cellStyle name="Moeda 2" xfId="1" xr:uid="{00000000-0005-0000-0000-000001000000}"/>
    <cellStyle name="Normal" xfId="0" builtinId="0"/>
    <cellStyle name="Normal 10" xfId="2" xr:uid="{00000000-0005-0000-0000-000003000000}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 5" xfId="6" xr:uid="{00000000-0005-0000-0000-000007000000}"/>
    <cellStyle name="Normal 6" xfId="7" xr:uid="{00000000-0005-0000-0000-000008000000}"/>
    <cellStyle name="Porcentagem" xfId="8" builtinId="5"/>
    <cellStyle name="Porcentagem 2" xfId="9" xr:uid="{00000000-0005-0000-0000-00000B000000}"/>
    <cellStyle name="Porcentagem 2 2" xfId="10" xr:uid="{00000000-0005-0000-0000-00000C000000}"/>
    <cellStyle name="Separador de milhares 2" xfId="11" xr:uid="{00000000-0005-0000-0000-00000D000000}"/>
    <cellStyle name="Vírgula" xfId="12" builtinId="3"/>
    <cellStyle name="Vírgula 2 3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220576</xdr:colOff>
      <xdr:row>0</xdr:row>
      <xdr:rowOff>100263</xdr:rowOff>
    </xdr:from>
    <xdr:to>
      <xdr:col>3</xdr:col>
      <xdr:colOff>611602</xdr:colOff>
      <xdr:row>3</xdr:row>
      <xdr:rowOff>120315</xdr:rowOff>
    </xdr:to>
    <xdr:pic>
      <xdr:nvPicPr>
        <xdr:cNvPr id="2" name="Imagem 2" descr="Logo Brasão 2021">
          <a:extLst>
            <a:ext uri="{FF2B5EF4-FFF2-40B4-BE49-F238E27FC236}">
              <a16:creationId xmlns:a16="http://schemas.microsoft.com/office/drawing/2014/main" id="{6ADDE13D-3A57-4367-BA10-A8A745DE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6" y="100263"/>
          <a:ext cx="2767263" cy="671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tabSelected="1" view="pageBreakPreview" topLeftCell="A12" zoomScale="95" zoomScaleSheetLayoutView="95" workbookViewId="0">
      <selection activeCell="A8" sqref="A8:G8"/>
    </sheetView>
  </sheetViews>
  <sheetFormatPr defaultRowHeight="15" x14ac:dyDescent="0.25"/>
  <cols>
    <col min="1" max="1" width="6" customWidth="1"/>
    <col min="2" max="2" width="13.85546875" customWidth="1"/>
    <col min="3" max="3" width="15.85546875" customWidth="1"/>
    <col min="4" max="4" width="133.28515625" customWidth="1"/>
    <col min="5" max="5" width="10.140625" customWidth="1"/>
    <col min="6" max="6" width="14" style="1" customWidth="1"/>
    <col min="7" max="7" width="16.28515625" customWidth="1"/>
    <col min="8" max="8" width="17.42578125" customWidth="1"/>
    <col min="9" max="9" width="21.85546875" customWidth="1"/>
    <col min="11" max="11" width="16.42578125" bestFit="1" customWidth="1"/>
    <col min="13" max="13" width="19.85546875" bestFit="1" customWidth="1"/>
    <col min="14" max="14" width="5.85546875" customWidth="1"/>
    <col min="15" max="15" width="16.42578125" bestFit="1" customWidth="1"/>
  </cols>
  <sheetData>
    <row r="1" spans="1:15" ht="21" thickTop="1" x14ac:dyDescent="0.3">
      <c r="A1" s="80" t="s">
        <v>39</v>
      </c>
      <c r="B1" s="81"/>
      <c r="C1" s="81"/>
      <c r="D1" s="81"/>
      <c r="E1" s="81"/>
      <c r="F1" s="81"/>
      <c r="G1" s="81"/>
      <c r="H1" s="81"/>
      <c r="I1" s="82"/>
    </row>
    <row r="2" spans="1:15" x14ac:dyDescent="0.25">
      <c r="A2" s="83" t="e">
        <f>#REF!</f>
        <v>#REF!</v>
      </c>
      <c r="B2" s="84"/>
      <c r="C2" s="84"/>
      <c r="D2" s="84"/>
      <c r="E2" s="84"/>
      <c r="F2" s="84"/>
      <c r="G2" s="84"/>
      <c r="H2" s="84"/>
      <c r="I2" s="85"/>
    </row>
    <row r="3" spans="1:15" x14ac:dyDescent="0.25">
      <c r="A3" s="83" t="e">
        <f>#REF!</f>
        <v>#REF!</v>
      </c>
      <c r="B3" s="84"/>
      <c r="C3" s="84"/>
      <c r="D3" s="84"/>
      <c r="E3" s="84"/>
      <c r="F3" s="84"/>
      <c r="G3" s="84"/>
      <c r="H3" s="84"/>
      <c r="I3" s="85"/>
    </row>
    <row r="4" spans="1:15" ht="15.75" thickBot="1" x14ac:dyDescent="0.3">
      <c r="A4" s="71"/>
      <c r="B4" s="72"/>
      <c r="C4" s="72"/>
      <c r="D4" s="72"/>
      <c r="E4" s="72"/>
      <c r="F4" s="72"/>
      <c r="G4" s="72"/>
      <c r="H4" s="72"/>
      <c r="I4" s="73"/>
    </row>
    <row r="5" spans="1:15" ht="18" x14ac:dyDescent="0.25">
      <c r="A5" s="89" t="s">
        <v>37</v>
      </c>
      <c r="B5" s="90"/>
      <c r="C5" s="90"/>
      <c r="D5" s="90"/>
      <c r="E5" s="90"/>
      <c r="F5" s="90"/>
      <c r="G5" s="90"/>
      <c r="H5" s="90"/>
      <c r="I5" s="91"/>
    </row>
    <row r="6" spans="1:15" ht="21.75" customHeight="1" x14ac:dyDescent="0.25">
      <c r="A6" s="86" t="s">
        <v>41</v>
      </c>
      <c r="B6" s="87"/>
      <c r="C6" s="87"/>
      <c r="D6" s="87"/>
      <c r="E6" s="87"/>
      <c r="F6" s="87"/>
      <c r="G6" s="87"/>
      <c r="H6" s="88"/>
      <c r="I6" s="38" t="e">
        <f>#REF!</f>
        <v>#REF!</v>
      </c>
    </row>
    <row r="7" spans="1:15" ht="24" customHeight="1" x14ac:dyDescent="0.25">
      <c r="A7" s="77" t="s">
        <v>64</v>
      </c>
      <c r="B7" s="78"/>
      <c r="C7" s="78"/>
      <c r="D7" s="61"/>
      <c r="E7" s="61"/>
      <c r="F7" s="61"/>
      <c r="G7" s="61"/>
      <c r="H7" s="61"/>
      <c r="I7" s="79"/>
    </row>
    <row r="8" spans="1:15" ht="29.25" customHeight="1" thickBot="1" x14ac:dyDescent="0.3">
      <c r="A8" s="74" t="e">
        <f>#REF!</f>
        <v>#REF!</v>
      </c>
      <c r="B8" s="75"/>
      <c r="C8" s="75"/>
      <c r="D8" s="75"/>
      <c r="E8" s="75"/>
      <c r="F8" s="75"/>
      <c r="G8" s="76"/>
      <c r="H8" s="35" t="s">
        <v>12</v>
      </c>
      <c r="I8" s="36" t="e">
        <f>#REF!</f>
        <v>#REF!</v>
      </c>
    </row>
    <row r="9" spans="1:15" ht="12.75" customHeight="1" thickTop="1" thickBot="1" x14ac:dyDescent="0.3">
      <c r="A9" s="68"/>
      <c r="B9" s="69"/>
      <c r="C9" s="69"/>
      <c r="D9" s="69"/>
      <c r="E9" s="69"/>
      <c r="F9" s="69"/>
      <c r="G9" s="69"/>
      <c r="H9" s="69"/>
      <c r="I9" s="70"/>
    </row>
    <row r="10" spans="1:15" ht="16.5" thickTop="1" x14ac:dyDescent="0.25">
      <c r="A10" s="63" t="s">
        <v>43</v>
      </c>
      <c r="B10" s="64"/>
      <c r="C10" s="64"/>
      <c r="D10" s="64"/>
      <c r="E10" s="64"/>
      <c r="F10" s="64"/>
      <c r="G10" s="64"/>
      <c r="H10" s="64"/>
      <c r="I10" s="39" t="e">
        <f>SUM(I13+I15)</f>
        <v>#REF!</v>
      </c>
    </row>
    <row r="11" spans="1:15" ht="29.25" customHeight="1" x14ac:dyDescent="0.25">
      <c r="A11" s="9" t="s">
        <v>0</v>
      </c>
      <c r="B11" s="5" t="s">
        <v>4</v>
      </c>
      <c r="C11" s="5" t="s">
        <v>8</v>
      </c>
      <c r="D11" s="5" t="s">
        <v>9</v>
      </c>
      <c r="E11" s="5" t="s">
        <v>1</v>
      </c>
      <c r="F11" s="6" t="s">
        <v>2</v>
      </c>
      <c r="G11" s="5" t="s">
        <v>34</v>
      </c>
      <c r="H11" s="5" t="s">
        <v>11</v>
      </c>
      <c r="I11" s="10" t="s">
        <v>3</v>
      </c>
    </row>
    <row r="12" spans="1:15" ht="15" customHeight="1" x14ac:dyDescent="0.25">
      <c r="A12" s="60" t="s">
        <v>5</v>
      </c>
      <c r="B12" s="61"/>
      <c r="C12" s="62"/>
      <c r="D12" s="26" t="s">
        <v>21</v>
      </c>
      <c r="E12" s="25"/>
      <c r="F12" s="27"/>
      <c r="G12" s="25"/>
      <c r="H12" s="25"/>
      <c r="I12" s="28"/>
    </row>
    <row r="13" spans="1:15" ht="25.5" x14ac:dyDescent="0.25">
      <c r="A13" s="11" t="s">
        <v>5</v>
      </c>
      <c r="B13" s="3" t="s">
        <v>20</v>
      </c>
      <c r="C13" s="3" t="s">
        <v>10</v>
      </c>
      <c r="D13" s="22" t="s">
        <v>25</v>
      </c>
      <c r="E13" s="3" t="s">
        <v>6</v>
      </c>
      <c r="F13" s="37">
        <v>2E-3</v>
      </c>
      <c r="G13" s="7">
        <f>O33</f>
        <v>5045700.2</v>
      </c>
      <c r="H13" s="7" t="e">
        <f>ROUND(G13*I8+G13,2)</f>
        <v>#REF!</v>
      </c>
      <c r="I13" s="12" t="e">
        <f>ROUND(H13*F13,2)</f>
        <v>#REF!</v>
      </c>
      <c r="K13" s="33" t="e">
        <f>I13/I33</f>
        <v>#REF!</v>
      </c>
      <c r="M13" s="44">
        <f>ROUND(G13*F13,2)</f>
        <v>10091.4</v>
      </c>
      <c r="O13" s="31"/>
    </row>
    <row r="14" spans="1:15" ht="18" customHeight="1" x14ac:dyDescent="0.25">
      <c r="A14" s="60" t="s">
        <v>42</v>
      </c>
      <c r="B14" s="61"/>
      <c r="C14" s="62"/>
      <c r="D14" s="26" t="s">
        <v>35</v>
      </c>
      <c r="E14" s="25"/>
      <c r="F14" s="27"/>
      <c r="G14" s="25"/>
      <c r="H14" s="25"/>
      <c r="I14" s="28"/>
    </row>
    <row r="15" spans="1:15" ht="29.25" customHeight="1" x14ac:dyDescent="0.25">
      <c r="A15" s="11" t="s">
        <v>42</v>
      </c>
      <c r="B15" s="30" t="s">
        <v>13</v>
      </c>
      <c r="C15" s="43" t="s">
        <v>56</v>
      </c>
      <c r="D15" s="22" t="s">
        <v>57</v>
      </c>
      <c r="E15" s="3" t="s">
        <v>6</v>
      </c>
      <c r="F15" s="8">
        <v>12</v>
      </c>
      <c r="G15" s="7" t="e">
        <f>#REF!</f>
        <v>#REF!</v>
      </c>
      <c r="H15" s="7" t="e">
        <f>ROUND(G15*I8+G15,2)</f>
        <v>#REF!</v>
      </c>
      <c r="I15" s="12" t="e">
        <f>ROUND(H15*F15,2)</f>
        <v>#REF!</v>
      </c>
      <c r="K15" s="33" t="e">
        <f>I15/I33</f>
        <v>#REF!</v>
      </c>
      <c r="M15" s="44" t="e">
        <f>ROUND(G15*F15,2)</f>
        <v>#REF!</v>
      </c>
    </row>
    <row r="16" spans="1:15" ht="15" customHeight="1" thickBot="1" x14ac:dyDescent="0.3">
      <c r="A16" s="65"/>
      <c r="B16" s="66"/>
      <c r="C16" s="66"/>
      <c r="D16" s="66"/>
      <c r="E16" s="66"/>
      <c r="F16" s="66"/>
      <c r="G16" s="66"/>
      <c r="H16" s="66"/>
      <c r="I16" s="67"/>
      <c r="K16" s="33"/>
      <c r="M16" s="34"/>
    </row>
    <row r="17" spans="1:13" ht="16.5" thickTop="1" x14ac:dyDescent="0.25">
      <c r="A17" s="63" t="s">
        <v>45</v>
      </c>
      <c r="B17" s="64"/>
      <c r="C17" s="64"/>
      <c r="D17" s="64"/>
      <c r="E17" s="64"/>
      <c r="F17" s="64"/>
      <c r="G17" s="64"/>
      <c r="H17" s="64"/>
      <c r="I17" s="39" t="e">
        <f>SUM(I20+I21)</f>
        <v>#REF!</v>
      </c>
      <c r="K17" s="33"/>
      <c r="M17" s="34"/>
    </row>
    <row r="18" spans="1:13" ht="30" customHeight="1" x14ac:dyDescent="0.25">
      <c r="A18" s="9" t="s">
        <v>0</v>
      </c>
      <c r="B18" s="5" t="s">
        <v>4</v>
      </c>
      <c r="C18" s="5" t="s">
        <v>8</v>
      </c>
      <c r="D18" s="5" t="s">
        <v>9</v>
      </c>
      <c r="E18" s="5" t="s">
        <v>1</v>
      </c>
      <c r="F18" s="6" t="s">
        <v>2</v>
      </c>
      <c r="G18" s="5" t="s">
        <v>34</v>
      </c>
      <c r="H18" s="5" t="s">
        <v>11</v>
      </c>
      <c r="I18" s="10" t="s">
        <v>3</v>
      </c>
      <c r="K18" s="33"/>
      <c r="M18" s="34"/>
    </row>
    <row r="19" spans="1:13" x14ac:dyDescent="0.25">
      <c r="A19" s="60" t="s">
        <v>22</v>
      </c>
      <c r="B19" s="61"/>
      <c r="C19" s="62"/>
      <c r="D19" s="26" t="s">
        <v>38</v>
      </c>
      <c r="E19" s="25"/>
      <c r="F19" s="27"/>
      <c r="G19" s="25"/>
      <c r="H19" s="25"/>
      <c r="I19" s="28"/>
      <c r="K19" s="33"/>
      <c r="M19" s="34"/>
    </row>
    <row r="20" spans="1:13" ht="38.25" x14ac:dyDescent="0.25">
      <c r="A20" s="13" t="s">
        <v>22</v>
      </c>
      <c r="B20" s="30" t="s">
        <v>14</v>
      </c>
      <c r="C20" s="3" t="s">
        <v>36</v>
      </c>
      <c r="D20" s="22" t="s">
        <v>47</v>
      </c>
      <c r="E20" s="3" t="s">
        <v>7</v>
      </c>
      <c r="F20" s="8">
        <v>20900000</v>
      </c>
      <c r="G20" s="47" t="e">
        <f>#REF!</f>
        <v>#REF!</v>
      </c>
      <c r="H20" s="7" t="e">
        <f>ROUND(G20*I8+G20,2)</f>
        <v>#REF!</v>
      </c>
      <c r="I20" s="12" t="e">
        <f t="shared" ref="I20:I31" si="0">ROUND(H20*F20,2)</f>
        <v>#REF!</v>
      </c>
      <c r="K20" s="33" t="e">
        <f>I20/I33</f>
        <v>#REF!</v>
      </c>
      <c r="M20" s="44" t="e">
        <f>ROUND(G20*F20,2)</f>
        <v>#REF!</v>
      </c>
    </row>
    <row r="21" spans="1:13" ht="13.5" customHeight="1" thickBot="1" x14ac:dyDescent="0.3">
      <c r="A21" s="65"/>
      <c r="B21" s="66"/>
      <c r="C21" s="66"/>
      <c r="D21" s="66"/>
      <c r="E21" s="66"/>
      <c r="F21" s="66"/>
      <c r="G21" s="66"/>
      <c r="H21" s="66"/>
      <c r="I21" s="67"/>
      <c r="K21" s="33"/>
      <c r="M21" s="31"/>
    </row>
    <row r="22" spans="1:13" ht="16.5" thickTop="1" x14ac:dyDescent="0.25">
      <c r="A22" s="63" t="s">
        <v>46</v>
      </c>
      <c r="B22" s="64"/>
      <c r="C22" s="64"/>
      <c r="D22" s="64"/>
      <c r="E22" s="64"/>
      <c r="F22" s="64"/>
      <c r="G22" s="64"/>
      <c r="H22" s="64"/>
      <c r="I22" s="39" t="e">
        <f>SUM(I25:I31)</f>
        <v>#REF!</v>
      </c>
      <c r="K22" s="33"/>
      <c r="M22" s="31"/>
    </row>
    <row r="23" spans="1:13" ht="25.5" x14ac:dyDescent="0.25">
      <c r="A23" s="9" t="s">
        <v>0</v>
      </c>
      <c r="B23" s="5" t="s">
        <v>4</v>
      </c>
      <c r="C23" s="5" t="s">
        <v>8</v>
      </c>
      <c r="D23" s="5" t="s">
        <v>9</v>
      </c>
      <c r="E23" s="5" t="s">
        <v>1</v>
      </c>
      <c r="F23" s="6" t="s">
        <v>2</v>
      </c>
      <c r="G23" s="5" t="s">
        <v>34</v>
      </c>
      <c r="H23" s="5" t="s">
        <v>11</v>
      </c>
      <c r="I23" s="10" t="s">
        <v>3</v>
      </c>
      <c r="K23" s="33"/>
      <c r="M23" s="31"/>
    </row>
    <row r="24" spans="1:13" x14ac:dyDescent="0.25">
      <c r="A24" s="60" t="s">
        <v>23</v>
      </c>
      <c r="B24" s="61"/>
      <c r="C24" s="62"/>
      <c r="D24" s="26" t="s">
        <v>38</v>
      </c>
      <c r="E24" s="25"/>
      <c r="F24" s="27"/>
      <c r="G24" s="25"/>
      <c r="H24" s="25"/>
      <c r="I24" s="28"/>
      <c r="K24" s="33"/>
      <c r="M24" s="31"/>
    </row>
    <row r="25" spans="1:13" ht="45.75" customHeight="1" x14ac:dyDescent="0.25">
      <c r="A25" s="13" t="s">
        <v>23</v>
      </c>
      <c r="B25" s="30" t="s">
        <v>15</v>
      </c>
      <c r="C25" s="3" t="s">
        <v>36</v>
      </c>
      <c r="D25" s="22" t="s">
        <v>49</v>
      </c>
      <c r="E25" s="3" t="s">
        <v>7</v>
      </c>
      <c r="F25" s="8">
        <v>596988</v>
      </c>
      <c r="G25" s="7" t="e">
        <f>#REF!</f>
        <v>#REF!</v>
      </c>
      <c r="H25" s="7" t="e">
        <f>ROUND(G25*I8+G25,2)</f>
        <v>#REF!</v>
      </c>
      <c r="I25" s="12" t="e">
        <f t="shared" ref="I25:I27" si="1">ROUND(H25*F25,2)</f>
        <v>#REF!</v>
      </c>
      <c r="K25" s="33" t="e">
        <f>I25/I33</f>
        <v>#REF!</v>
      </c>
      <c r="M25" s="44" t="e">
        <f>ROUND(G25*F25,2)</f>
        <v>#REF!</v>
      </c>
    </row>
    <row r="26" spans="1:13" ht="45.75" customHeight="1" x14ac:dyDescent="0.25">
      <c r="A26" s="13" t="s">
        <v>24</v>
      </c>
      <c r="B26" s="30" t="s">
        <v>16</v>
      </c>
      <c r="C26" s="3" t="s">
        <v>36</v>
      </c>
      <c r="D26" s="22" t="s">
        <v>50</v>
      </c>
      <c r="E26" s="3" t="s">
        <v>7</v>
      </c>
      <c r="F26" s="8">
        <v>1193976</v>
      </c>
      <c r="G26" s="7" t="e">
        <f>#REF!</f>
        <v>#REF!</v>
      </c>
      <c r="H26" s="7" t="e">
        <f>ROUND(G26*I8+G26,2)</f>
        <v>#REF!</v>
      </c>
      <c r="I26" s="12" t="e">
        <f t="shared" si="1"/>
        <v>#REF!</v>
      </c>
      <c r="K26" s="33" t="e">
        <f>I26/I33</f>
        <v>#REF!</v>
      </c>
      <c r="M26" s="44" t="e">
        <f t="shared" ref="M26:M31" si="2">ROUND(G26*F26,2)</f>
        <v>#REF!</v>
      </c>
    </row>
    <row r="27" spans="1:13" ht="38.25" x14ac:dyDescent="0.25">
      <c r="A27" s="13" t="s">
        <v>26</v>
      </c>
      <c r="B27" s="30" t="s">
        <v>17</v>
      </c>
      <c r="C27" s="3" t="s">
        <v>36</v>
      </c>
      <c r="D27" s="22" t="s">
        <v>52</v>
      </c>
      <c r="E27" s="4" t="s">
        <v>7</v>
      </c>
      <c r="F27" s="8">
        <v>1790964</v>
      </c>
      <c r="G27" s="7" t="e">
        <f>#REF!</f>
        <v>#REF!</v>
      </c>
      <c r="H27" s="7" t="e">
        <f>ROUND(G27*I8+G27,2)</f>
        <v>#REF!</v>
      </c>
      <c r="I27" s="12" t="e">
        <f t="shared" si="1"/>
        <v>#REF!</v>
      </c>
      <c r="K27" s="33" t="e">
        <f>I27/I33</f>
        <v>#REF!</v>
      </c>
      <c r="M27" s="44" t="e">
        <f t="shared" si="2"/>
        <v>#REF!</v>
      </c>
    </row>
    <row r="28" spans="1:13" ht="25.5" x14ac:dyDescent="0.25">
      <c r="A28" s="13" t="s">
        <v>27</v>
      </c>
      <c r="B28" s="30" t="s">
        <v>19</v>
      </c>
      <c r="C28" s="3" t="s">
        <v>36</v>
      </c>
      <c r="D28" s="22" t="s">
        <v>48</v>
      </c>
      <c r="E28" s="4" t="s">
        <v>7</v>
      </c>
      <c r="F28" s="8">
        <v>298494</v>
      </c>
      <c r="G28" s="7" t="e">
        <f>#REF!</f>
        <v>#REF!</v>
      </c>
      <c r="H28" s="7" t="e">
        <f>ROUND(G28*I8+G28,2)</f>
        <v>#REF!</v>
      </c>
      <c r="I28" s="12" t="e">
        <f t="shared" ref="I28" si="3">ROUND(H28*F28,2)</f>
        <v>#REF!</v>
      </c>
      <c r="K28" s="33" t="e">
        <f>I28/I33</f>
        <v>#REF!</v>
      </c>
      <c r="M28" s="44" t="e">
        <f t="shared" si="2"/>
        <v>#REF!</v>
      </c>
    </row>
    <row r="29" spans="1:13" ht="25.5" x14ac:dyDescent="0.25">
      <c r="A29" s="13" t="s">
        <v>28</v>
      </c>
      <c r="B29" s="30" t="s">
        <v>31</v>
      </c>
      <c r="C29" s="3" t="s">
        <v>36</v>
      </c>
      <c r="D29" s="22" t="s">
        <v>58</v>
      </c>
      <c r="E29" s="3" t="s">
        <v>7</v>
      </c>
      <c r="F29" s="8">
        <v>1193976</v>
      </c>
      <c r="G29" s="7" t="e">
        <f>#REF!</f>
        <v>#REF!</v>
      </c>
      <c r="H29" s="7" t="e">
        <f>ROUND(G29*I8+G29,2)</f>
        <v>#REF!</v>
      </c>
      <c r="I29" s="12" t="e">
        <f t="shared" si="0"/>
        <v>#REF!</v>
      </c>
      <c r="K29" s="33" t="e">
        <f>I29/I33</f>
        <v>#REF!</v>
      </c>
      <c r="M29" s="44" t="e">
        <f t="shared" si="2"/>
        <v>#REF!</v>
      </c>
    </row>
    <row r="30" spans="1:13" ht="25.5" x14ac:dyDescent="0.25">
      <c r="A30" s="13" t="s">
        <v>29</v>
      </c>
      <c r="B30" s="30" t="s">
        <v>32</v>
      </c>
      <c r="C30" s="3" t="s">
        <v>36</v>
      </c>
      <c r="D30" s="22" t="s">
        <v>51</v>
      </c>
      <c r="E30" s="4" t="s">
        <v>18</v>
      </c>
      <c r="F30" s="8">
        <v>3168</v>
      </c>
      <c r="G30" s="7" t="e">
        <f>#REF!</f>
        <v>#REF!</v>
      </c>
      <c r="H30" s="7" t="e">
        <f>ROUND(G30*I8+G30,2)</f>
        <v>#REF!</v>
      </c>
      <c r="I30" s="12" t="e">
        <f t="shared" si="0"/>
        <v>#REF!</v>
      </c>
      <c r="K30" s="33" t="e">
        <f>I30/I33</f>
        <v>#REF!</v>
      </c>
      <c r="M30" s="44" t="e">
        <f t="shared" si="2"/>
        <v>#REF!</v>
      </c>
    </row>
    <row r="31" spans="1:13" ht="24" customHeight="1" x14ac:dyDescent="0.25">
      <c r="A31" s="13" t="s">
        <v>30</v>
      </c>
      <c r="B31" s="30" t="s">
        <v>33</v>
      </c>
      <c r="C31" s="3" t="s">
        <v>36</v>
      </c>
      <c r="D31" s="22" t="s">
        <v>55</v>
      </c>
      <c r="E31" s="4" t="s">
        <v>7</v>
      </c>
      <c r="F31" s="8">
        <v>101612.53</v>
      </c>
      <c r="G31" s="7" t="e">
        <f>#REF!</f>
        <v>#REF!</v>
      </c>
      <c r="H31" s="7" t="e">
        <f>ROUND(G31*I8+G31,2)</f>
        <v>#REF!</v>
      </c>
      <c r="I31" s="12" t="e">
        <f t="shared" si="0"/>
        <v>#REF!</v>
      </c>
      <c r="K31" s="33" t="e">
        <f>I31/I33</f>
        <v>#REF!</v>
      </c>
      <c r="M31" s="44" t="e">
        <f t="shared" si="2"/>
        <v>#REF!</v>
      </c>
    </row>
    <row r="32" spans="1:13" ht="12" customHeight="1" thickBot="1" x14ac:dyDescent="0.3">
      <c r="A32" s="65"/>
      <c r="B32" s="66"/>
      <c r="C32" s="66"/>
      <c r="D32" s="66"/>
      <c r="E32" s="66"/>
      <c r="F32" s="66"/>
      <c r="G32" s="66"/>
      <c r="H32" s="66"/>
      <c r="I32" s="67"/>
      <c r="K32" s="33"/>
    </row>
    <row r="33" spans="1:15" ht="20.100000000000001" customHeight="1" thickTop="1" thickBot="1" x14ac:dyDescent="0.3">
      <c r="A33" s="57" t="s">
        <v>54</v>
      </c>
      <c r="B33" s="58"/>
      <c r="C33" s="58"/>
      <c r="D33" s="58"/>
      <c r="E33" s="58"/>
      <c r="F33" s="58"/>
      <c r="G33" s="58"/>
      <c r="H33" s="59"/>
      <c r="I33" s="29" t="e">
        <f>SUM(I10+I17+I22)</f>
        <v>#REF!</v>
      </c>
      <c r="K33" s="33" t="e">
        <f>SUM(K13:K32)</f>
        <v>#REF!</v>
      </c>
      <c r="M33" s="45" t="e">
        <f>SUM(M13:M31)</f>
        <v>#REF!</v>
      </c>
      <c r="O33" s="46">
        <v>5045700.2</v>
      </c>
    </row>
    <row r="34" spans="1:15" s="2" customFormat="1" ht="15.75" thickTop="1" x14ac:dyDescent="0.25">
      <c r="A34" s="48"/>
      <c r="B34" s="49"/>
      <c r="C34" s="49"/>
      <c r="D34" s="49"/>
      <c r="E34" s="49"/>
      <c r="F34" s="49"/>
      <c r="G34" s="49"/>
      <c r="H34" s="49"/>
      <c r="I34" s="50"/>
      <c r="K34" s="33"/>
    </row>
    <row r="35" spans="1:15" s="2" customFormat="1" x14ac:dyDescent="0.25">
      <c r="A35" s="51" t="s">
        <v>53</v>
      </c>
      <c r="B35" s="52"/>
      <c r="C35" s="52"/>
      <c r="D35" s="52"/>
      <c r="E35" s="52"/>
      <c r="F35" s="52"/>
      <c r="G35" s="52"/>
      <c r="H35" s="52"/>
      <c r="I35" s="53"/>
      <c r="K35" s="33"/>
    </row>
    <row r="36" spans="1:15" s="2" customFormat="1" x14ac:dyDescent="0.25">
      <c r="A36" s="40"/>
      <c r="B36" s="41"/>
      <c r="C36" s="41"/>
      <c r="D36" s="41"/>
      <c r="E36" s="41"/>
      <c r="F36" s="41"/>
      <c r="G36" s="41"/>
      <c r="H36" s="41"/>
      <c r="I36" s="42"/>
      <c r="K36" s="33"/>
    </row>
    <row r="37" spans="1:15" s="2" customFormat="1" x14ac:dyDescent="0.25">
      <c r="A37" s="54" t="s">
        <v>63</v>
      </c>
      <c r="B37" s="55"/>
      <c r="C37" s="55"/>
      <c r="D37" s="55"/>
      <c r="E37" s="55"/>
      <c r="F37" s="55"/>
      <c r="G37" s="55"/>
      <c r="H37" s="55"/>
      <c r="I37" s="56"/>
      <c r="K37" s="33"/>
    </row>
    <row r="38" spans="1:15" s="2" customFormat="1" x14ac:dyDescent="0.25">
      <c r="A38" s="14"/>
      <c r="B38" s="15"/>
      <c r="C38" s="15"/>
      <c r="D38" s="23"/>
      <c r="E38" s="15"/>
      <c r="F38" s="16"/>
      <c r="G38" s="15"/>
      <c r="H38" s="15"/>
      <c r="I38" s="17"/>
      <c r="K38" s="33"/>
    </row>
    <row r="39" spans="1:15" s="2" customFormat="1" x14ac:dyDescent="0.25">
      <c r="A39" s="14"/>
      <c r="B39" s="15"/>
      <c r="C39" s="15"/>
      <c r="D39" s="23"/>
      <c r="E39" s="15"/>
      <c r="F39" s="16"/>
      <c r="G39" s="15"/>
      <c r="H39" s="15"/>
      <c r="I39" s="17"/>
      <c r="K39" s="33"/>
    </row>
    <row r="40" spans="1:15" s="2" customFormat="1" x14ac:dyDescent="0.25">
      <c r="A40" s="14"/>
      <c r="B40" s="15"/>
      <c r="C40" s="15"/>
      <c r="D40" s="23"/>
      <c r="E40" s="15"/>
      <c r="F40" s="16"/>
      <c r="G40" s="15"/>
      <c r="H40" s="15"/>
      <c r="I40" s="17"/>
      <c r="K40" s="33"/>
    </row>
    <row r="41" spans="1:15" s="2" customFormat="1" x14ac:dyDescent="0.25">
      <c r="A41" s="14"/>
      <c r="B41" s="15"/>
      <c r="C41" s="15"/>
      <c r="D41" s="23"/>
      <c r="E41" s="15"/>
      <c r="F41" s="16"/>
      <c r="G41" s="15"/>
      <c r="H41" s="15"/>
      <c r="I41" s="17"/>
      <c r="K41" s="32"/>
    </row>
    <row r="42" spans="1:15" s="2" customFormat="1" x14ac:dyDescent="0.25">
      <c r="A42" s="54" t="s">
        <v>44</v>
      </c>
      <c r="B42" s="69"/>
      <c r="C42" s="69"/>
      <c r="D42" s="69"/>
      <c r="E42" s="94" t="s">
        <v>44</v>
      </c>
      <c r="F42" s="95"/>
      <c r="G42" s="95"/>
      <c r="H42" s="95"/>
      <c r="I42" s="96"/>
    </row>
    <row r="43" spans="1:15" s="2" customFormat="1" x14ac:dyDescent="0.25">
      <c r="A43" s="54" t="s">
        <v>59</v>
      </c>
      <c r="B43" s="69"/>
      <c r="C43" s="69"/>
      <c r="D43" s="69"/>
      <c r="E43" s="94" t="s">
        <v>60</v>
      </c>
      <c r="F43" s="95"/>
      <c r="G43" s="95"/>
      <c r="H43" s="95"/>
      <c r="I43" s="96"/>
    </row>
    <row r="44" spans="1:15" s="2" customFormat="1" x14ac:dyDescent="0.25">
      <c r="A44" s="54" t="s">
        <v>40</v>
      </c>
      <c r="B44" s="69"/>
      <c r="C44" s="69"/>
      <c r="D44" s="69"/>
      <c r="E44" s="94" t="s">
        <v>61</v>
      </c>
      <c r="F44" s="95"/>
      <c r="G44" s="95"/>
      <c r="H44" s="95"/>
      <c r="I44" s="96"/>
    </row>
    <row r="45" spans="1:15" s="2" customFormat="1" x14ac:dyDescent="0.25">
      <c r="A45" s="92"/>
      <c r="B45" s="93"/>
      <c r="C45" s="93"/>
      <c r="D45" s="93"/>
      <c r="E45" s="94" t="s">
        <v>62</v>
      </c>
      <c r="F45" s="95"/>
      <c r="G45" s="95"/>
      <c r="H45" s="95"/>
      <c r="I45" s="96"/>
    </row>
    <row r="46" spans="1:15" ht="15.75" thickBot="1" x14ac:dyDescent="0.3">
      <c r="A46" s="18"/>
      <c r="B46" s="19"/>
      <c r="C46" s="19"/>
      <c r="D46" s="24"/>
      <c r="E46" s="19"/>
      <c r="F46" s="20"/>
      <c r="G46" s="19"/>
      <c r="H46" s="19"/>
      <c r="I46" s="21"/>
    </row>
    <row r="47" spans="1:15" ht="15.75" thickTop="1" x14ac:dyDescent="0.25"/>
  </sheetData>
  <mergeCells count="31">
    <mergeCell ref="A45:D45"/>
    <mergeCell ref="E42:I42"/>
    <mergeCell ref="E43:I43"/>
    <mergeCell ref="E44:I44"/>
    <mergeCell ref="E45:I45"/>
    <mergeCell ref="A42:D42"/>
    <mergeCell ref="A43:D43"/>
    <mergeCell ref="A44:D44"/>
    <mergeCell ref="A4:I4"/>
    <mergeCell ref="A8:G8"/>
    <mergeCell ref="A7:I7"/>
    <mergeCell ref="A1:I1"/>
    <mergeCell ref="A2:I2"/>
    <mergeCell ref="A3:I3"/>
    <mergeCell ref="A6:H6"/>
    <mergeCell ref="A5:I5"/>
    <mergeCell ref="A16:I16"/>
    <mergeCell ref="A9:I9"/>
    <mergeCell ref="A12:C12"/>
    <mergeCell ref="A14:C14"/>
    <mergeCell ref="A10:H10"/>
    <mergeCell ref="A17:H17"/>
    <mergeCell ref="A22:H22"/>
    <mergeCell ref="A24:C24"/>
    <mergeCell ref="A21:I21"/>
    <mergeCell ref="A32:I32"/>
    <mergeCell ref="A34:I34"/>
    <mergeCell ref="A35:I35"/>
    <mergeCell ref="A37:I37"/>
    <mergeCell ref="A33:H33"/>
    <mergeCell ref="A19:C19"/>
  </mergeCells>
  <printOptions horizontalCentered="1" verticalCentered="1"/>
  <pageMargins left="0.51181102362204722" right="0.51181102362204722" top="0.59055118110236227" bottom="0.19685039370078741" header="0.39370078740157483" footer="0.19685039370078741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ANUAL</vt:lpstr>
      <vt:lpstr>ANUAL!Area_de_impressao</vt:lpstr>
      <vt:lpstr>ANUAL!Titulos_de_impressao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2022-02-08T14:41:35Z</dcterms:created>
  <dcterms:modified xsi:type="dcterms:W3CDTF">2024-12-23T13:13:01Z</dcterms:modified>
</cp:coreProperties>
</file>