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mc:AlternateContent xmlns:mc="http://schemas.openxmlformats.org/markup-compatibility/2006">
    <mc:Choice Requires="x15">
      <x15ac:absPath xmlns:x15ac="http://schemas.microsoft.com/office/spreadsheetml/2010/11/ac" url="https://d.docs.live.net/94d00b57fdcf0d7a/Área de Trabalho/Plan.Licit.Quadra C. Hig.Corrig/Plans.Q.C.Hig.corrig._data atualiz/"/>
    </mc:Choice>
  </mc:AlternateContent>
  <xr:revisionPtr revIDLastSave="0" documentId="14_{334EEFBC-FC85-4179-93E1-C57DCBC1BBA4}" xr6:coauthVersionLast="47" xr6:coauthVersionMax="47" xr10:uidLastSave="{00000000-0000-0000-0000-000000000000}"/>
  <bookViews>
    <workbookView xWindow="0" yWindow="0" windowWidth="16128" windowHeight="12360" tabRatio="693" activeTab="1" xr2:uid="{00000000-000D-0000-FFFF-FFFF00000000}"/>
  </bookViews>
  <sheets>
    <sheet name="MEM. CÁLCULO" sheetId="6" r:id="rId1"/>
    <sheet name="PLAN. ORÇAM." sheetId="1" r:id="rId2"/>
    <sheet name="CRONOGR." sheetId="7" r:id="rId3"/>
  </sheets>
  <definedNames>
    <definedName name="_xlnm.Print_Area" localSheetId="2">'CRONOGR.'!$A$1:$P$52</definedName>
    <definedName name="_xlnm.Print_Area" localSheetId="0">'MEM. CÁLCULO'!$A$1:$N$1529</definedName>
    <definedName name="_xlnm.Print_Area" localSheetId="1">'PLAN. ORÇAM.'!$A$1:$K$381</definedName>
    <definedName name="_xlnm.Print_Titles" localSheetId="0">'MEM. CÁLCULO'!$1:$9</definedName>
    <definedName name="_xlnm.Print_Titles" localSheetId="1">'PLAN. ORÇAM.'!$1:$6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99" i="1" l="1"/>
  <c r="G230" i="1"/>
  <c r="H230" i="1" s="1"/>
  <c r="H147" i="1"/>
  <c r="H148" i="1"/>
  <c r="G148" i="1"/>
  <c r="H129" i="1"/>
  <c r="H130" i="1"/>
  <c r="F130" i="1"/>
  <c r="G130" i="1"/>
  <c r="H127" i="1"/>
  <c r="H128" i="1"/>
  <c r="F128" i="1"/>
  <c r="G128" i="1"/>
  <c r="F118" i="1"/>
  <c r="H117" i="1"/>
  <c r="H118" i="1"/>
  <c r="G118" i="1"/>
  <c r="G110" i="1"/>
  <c r="P48" i="7"/>
  <c r="P46" i="7"/>
  <c r="P44" i="7"/>
  <c r="P42" i="7"/>
  <c r="P40" i="7"/>
  <c r="P38" i="7"/>
  <c r="P36" i="7"/>
  <c r="P34" i="7"/>
  <c r="P30" i="7"/>
  <c r="P28" i="7"/>
  <c r="P26" i="7"/>
  <c r="P24" i="7"/>
  <c r="P22" i="7"/>
  <c r="P20" i="7"/>
  <c r="P18" i="7"/>
  <c r="P16" i="7"/>
  <c r="P14" i="7"/>
  <c r="P10" i="7"/>
  <c r="P8" i="7"/>
  <c r="G376" i="1"/>
  <c r="H376" i="1" s="1"/>
  <c r="G375" i="1"/>
  <c r="H375" i="1" s="1"/>
  <c r="G374" i="1"/>
  <c r="H374" i="1" s="1"/>
  <c r="G371" i="1"/>
  <c r="H371" i="1" s="1"/>
  <c r="G370" i="1"/>
  <c r="H370" i="1" s="1"/>
  <c r="G369" i="1"/>
  <c r="H369" i="1" s="1"/>
  <c r="G368" i="1"/>
  <c r="H368" i="1" s="1"/>
  <c r="G367" i="1"/>
  <c r="H367" i="1" s="1"/>
  <c r="G365" i="1"/>
  <c r="H365" i="1" s="1"/>
  <c r="G363" i="1"/>
  <c r="H363" i="1" s="1"/>
  <c r="G361" i="1"/>
  <c r="H361" i="1" s="1"/>
  <c r="G359" i="1"/>
  <c r="H359" i="1" s="1"/>
  <c r="G355" i="1"/>
  <c r="H355" i="1" s="1"/>
  <c r="G354" i="1"/>
  <c r="H354" i="1" s="1"/>
  <c r="G353" i="1"/>
  <c r="H353" i="1" s="1"/>
  <c r="G349" i="1"/>
  <c r="H349" i="1" s="1"/>
  <c r="G347" i="1"/>
  <c r="H347" i="1" s="1"/>
  <c r="G345" i="1"/>
  <c r="H345" i="1" s="1"/>
  <c r="G344" i="1"/>
  <c r="H344" i="1" s="1"/>
  <c r="G342" i="1"/>
  <c r="H342" i="1" s="1"/>
  <c r="I341" i="1"/>
  <c r="H341" i="1"/>
  <c r="I340" i="1"/>
  <c r="H340" i="1"/>
  <c r="G339" i="1"/>
  <c r="H339" i="1" s="1"/>
  <c r="G337" i="1"/>
  <c r="H337" i="1" s="1"/>
  <c r="G335" i="1"/>
  <c r="H335" i="1" s="1"/>
  <c r="G333" i="1"/>
  <c r="H333" i="1" s="1"/>
  <c r="G331" i="1"/>
  <c r="H331" i="1" s="1"/>
  <c r="G329" i="1"/>
  <c r="H329" i="1" s="1"/>
  <c r="G328" i="1"/>
  <c r="H328" i="1" s="1"/>
  <c r="G327" i="1"/>
  <c r="H327" i="1" s="1"/>
  <c r="G325" i="1"/>
  <c r="H325" i="1" s="1"/>
  <c r="G324" i="1"/>
  <c r="H324" i="1" s="1"/>
  <c r="G322" i="1"/>
  <c r="H322" i="1" s="1"/>
  <c r="G321" i="1"/>
  <c r="H321" i="1" s="1"/>
  <c r="G319" i="1"/>
  <c r="H319" i="1" s="1"/>
  <c r="G318" i="1"/>
  <c r="H318" i="1" s="1"/>
  <c r="G316" i="1"/>
  <c r="H316" i="1" s="1"/>
  <c r="G314" i="1"/>
  <c r="H314" i="1" s="1"/>
  <c r="G312" i="1"/>
  <c r="H312" i="1" s="1"/>
  <c r="G311" i="1"/>
  <c r="H311" i="1" s="1"/>
  <c r="G309" i="1"/>
  <c r="H309" i="1" s="1"/>
  <c r="G305" i="1"/>
  <c r="H305" i="1" s="1"/>
  <c r="B305" i="1"/>
  <c r="G303" i="1"/>
  <c r="H303" i="1" s="1"/>
  <c r="G301" i="1"/>
  <c r="H301" i="1" s="1"/>
  <c r="H299" i="1"/>
  <c r="G298" i="1"/>
  <c r="H298" i="1" s="1"/>
  <c r="G296" i="1"/>
  <c r="H296" i="1" s="1"/>
  <c r="G294" i="1"/>
  <c r="H294" i="1" s="1"/>
  <c r="G292" i="1"/>
  <c r="H292" i="1" s="1"/>
  <c r="G290" i="1"/>
  <c r="H290" i="1" s="1"/>
  <c r="G289" i="1"/>
  <c r="H289" i="1" s="1"/>
  <c r="G287" i="1"/>
  <c r="H287" i="1" s="1"/>
  <c r="G285" i="1"/>
  <c r="H285" i="1" s="1"/>
  <c r="G283" i="1"/>
  <c r="H283" i="1" s="1"/>
  <c r="G281" i="1"/>
  <c r="H281" i="1" s="1"/>
  <c r="G279" i="1"/>
  <c r="H279" i="1" s="1"/>
  <c r="G278" i="1"/>
  <c r="H278" i="1" s="1"/>
  <c r="G276" i="1"/>
  <c r="H276" i="1" s="1"/>
  <c r="G274" i="1"/>
  <c r="H274" i="1" s="1"/>
  <c r="G272" i="1"/>
  <c r="H272" i="1" s="1"/>
  <c r="G270" i="1"/>
  <c r="H270" i="1" s="1"/>
  <c r="G268" i="1"/>
  <c r="H268" i="1" s="1"/>
  <c r="H267" i="1"/>
  <c r="G264" i="1"/>
  <c r="H264" i="1" s="1"/>
  <c r="G262" i="1"/>
  <c r="H262" i="1" s="1"/>
  <c r="G260" i="1"/>
  <c r="H260" i="1" s="1"/>
  <c r="G258" i="1"/>
  <c r="H258" i="1" s="1"/>
  <c r="G252" i="1"/>
  <c r="H252" i="1" s="1"/>
  <c r="G250" i="1"/>
  <c r="H250" i="1" s="1"/>
  <c r="G248" i="1"/>
  <c r="H248" i="1" s="1"/>
  <c r="G246" i="1"/>
  <c r="H246" i="1" s="1"/>
  <c r="G244" i="1"/>
  <c r="H244" i="1" s="1"/>
  <c r="G243" i="1"/>
  <c r="H243" i="1" s="1"/>
  <c r="G241" i="1"/>
  <c r="H241" i="1" s="1"/>
  <c r="G240" i="1"/>
  <c r="H240" i="1" s="1"/>
  <c r="G238" i="1"/>
  <c r="H238" i="1" s="1"/>
  <c r="G233" i="1"/>
  <c r="H233" i="1" s="1"/>
  <c r="G232" i="1"/>
  <c r="H232" i="1" s="1"/>
  <c r="G228" i="1"/>
  <c r="H228" i="1" s="1"/>
  <c r="G226" i="1"/>
  <c r="H226" i="1" s="1"/>
  <c r="G224" i="1"/>
  <c r="H224" i="1" s="1"/>
  <c r="G223" i="1"/>
  <c r="H223" i="1" s="1"/>
  <c r="G221" i="1"/>
  <c r="H221" i="1" s="1"/>
  <c r="G219" i="1"/>
  <c r="H219" i="1" s="1"/>
  <c r="G217" i="1"/>
  <c r="H217" i="1" s="1"/>
  <c r="G215" i="1"/>
  <c r="H215" i="1" s="1"/>
  <c r="G213" i="1"/>
  <c r="H213" i="1" s="1"/>
  <c r="G211" i="1"/>
  <c r="H211" i="1" s="1"/>
  <c r="G210" i="1"/>
  <c r="H210" i="1" s="1"/>
  <c r="G208" i="1"/>
  <c r="H208" i="1" s="1"/>
  <c r="G207" i="1"/>
  <c r="H207" i="1" s="1"/>
  <c r="G205" i="1"/>
  <c r="H205" i="1" s="1"/>
  <c r="G201" i="1"/>
  <c r="H201" i="1" s="1"/>
  <c r="G199" i="1"/>
  <c r="H199" i="1" s="1"/>
  <c r="G197" i="1"/>
  <c r="H197" i="1" s="1"/>
  <c r="G196" i="1"/>
  <c r="H196" i="1" s="1"/>
  <c r="G195" i="1"/>
  <c r="H195" i="1" s="1"/>
  <c r="G193" i="1"/>
  <c r="H193" i="1" s="1"/>
  <c r="B193" i="1"/>
  <c r="H192" i="1"/>
  <c r="G192" i="1"/>
  <c r="G188" i="1"/>
  <c r="H188" i="1" s="1"/>
  <c r="H186" i="1"/>
  <c r="G186" i="1"/>
  <c r="G184" i="1"/>
  <c r="H184" i="1" s="1"/>
  <c r="H182" i="1"/>
  <c r="G182" i="1"/>
  <c r="G180" i="1"/>
  <c r="H180" i="1" s="1"/>
  <c r="H179" i="1"/>
  <c r="G179" i="1"/>
  <c r="G177" i="1"/>
  <c r="H177" i="1" s="1"/>
  <c r="H176" i="1"/>
  <c r="G176" i="1"/>
  <c r="G174" i="1"/>
  <c r="H174" i="1" s="1"/>
  <c r="H172" i="1"/>
  <c r="G172" i="1"/>
  <c r="G170" i="1"/>
  <c r="H170" i="1" s="1"/>
  <c r="H168" i="1"/>
  <c r="G168" i="1"/>
  <c r="G167" i="1"/>
  <c r="H167" i="1" s="1"/>
  <c r="H165" i="1"/>
  <c r="G165" i="1"/>
  <c r="G163" i="1"/>
  <c r="H163" i="1" s="1"/>
  <c r="H162" i="1"/>
  <c r="G159" i="1"/>
  <c r="H159" i="1" s="1"/>
  <c r="G157" i="1"/>
  <c r="H157" i="1" s="1"/>
  <c r="G155" i="1"/>
  <c r="H155" i="1" s="1"/>
  <c r="G153" i="1"/>
  <c r="H153" i="1" s="1"/>
  <c r="G151" i="1"/>
  <c r="H151" i="1" s="1"/>
  <c r="H149" i="1"/>
  <c r="G149" i="1"/>
  <c r="G146" i="1"/>
  <c r="H146" i="1" s="1"/>
  <c r="G145" i="1"/>
  <c r="H145" i="1" s="1"/>
  <c r="G143" i="1"/>
  <c r="H143" i="1" s="1"/>
  <c r="G141" i="1"/>
  <c r="H141" i="1" s="1"/>
  <c r="G139" i="1"/>
  <c r="H139" i="1" s="1"/>
  <c r="G138" i="1"/>
  <c r="H138" i="1" s="1"/>
  <c r="G136" i="1"/>
  <c r="H136" i="1" s="1"/>
  <c r="G132" i="1"/>
  <c r="H132" i="1" s="1"/>
  <c r="G126" i="1"/>
  <c r="H126" i="1" s="1"/>
  <c r="G124" i="1"/>
  <c r="H124" i="1" s="1"/>
  <c r="G122" i="1"/>
  <c r="H122" i="1" s="1"/>
  <c r="G120" i="1"/>
  <c r="H120" i="1" s="1"/>
  <c r="G116" i="1"/>
  <c r="H116" i="1" s="1"/>
  <c r="I115" i="1"/>
  <c r="G114" i="1"/>
  <c r="H114" i="1" s="1"/>
  <c r="G112" i="1"/>
  <c r="H112" i="1" s="1"/>
  <c r="G108" i="1"/>
  <c r="H108" i="1" s="1"/>
  <c r="G106" i="1"/>
  <c r="H106" i="1" s="1"/>
  <c r="G104" i="1"/>
  <c r="H104" i="1" s="1"/>
  <c r="G102" i="1"/>
  <c r="H102" i="1" s="1"/>
  <c r="G100" i="1"/>
  <c r="H100" i="1" s="1"/>
  <c r="H99" i="1"/>
  <c r="G97" i="1"/>
  <c r="H97" i="1" s="1"/>
  <c r="G96" i="1"/>
  <c r="H96" i="1" s="1"/>
  <c r="G95" i="1"/>
  <c r="H95" i="1" s="1"/>
  <c r="G94" i="1"/>
  <c r="H94" i="1" s="1"/>
  <c r="G93" i="1"/>
  <c r="H93" i="1" s="1"/>
  <c r="G92" i="1"/>
  <c r="H92" i="1" s="1"/>
  <c r="G91" i="1"/>
  <c r="H91" i="1" s="1"/>
  <c r="G90" i="1"/>
  <c r="H90" i="1" s="1"/>
  <c r="G89" i="1"/>
  <c r="H89" i="1" s="1"/>
  <c r="G88" i="1"/>
  <c r="H88" i="1" s="1"/>
  <c r="G87" i="1"/>
  <c r="H87" i="1" s="1"/>
  <c r="G86" i="1"/>
  <c r="H86" i="1" s="1"/>
  <c r="G85" i="1"/>
  <c r="H85" i="1" s="1"/>
  <c r="G84" i="1"/>
  <c r="H84" i="1" s="1"/>
  <c r="G83" i="1"/>
  <c r="H83" i="1" s="1"/>
  <c r="G82" i="1"/>
  <c r="H82" i="1" s="1"/>
  <c r="G81" i="1"/>
  <c r="H81" i="1" s="1"/>
  <c r="G80" i="1"/>
  <c r="H80" i="1" s="1"/>
  <c r="G79" i="1"/>
  <c r="H79" i="1" s="1"/>
  <c r="G75" i="1"/>
  <c r="H75" i="1" s="1"/>
  <c r="G73" i="1"/>
  <c r="H73" i="1" s="1"/>
  <c r="G71" i="1"/>
  <c r="H71" i="1" s="1"/>
  <c r="G70" i="1"/>
  <c r="H70" i="1" s="1"/>
  <c r="G69" i="1"/>
  <c r="H69" i="1" s="1"/>
  <c r="H67" i="1"/>
  <c r="G67" i="1"/>
  <c r="B67" i="1"/>
  <c r="G65" i="1"/>
  <c r="H65" i="1" s="1"/>
  <c r="G63" i="1"/>
  <c r="H63" i="1" s="1"/>
  <c r="G61" i="1"/>
  <c r="H61" i="1" s="1"/>
  <c r="G57" i="1"/>
  <c r="H57" i="1" s="1"/>
  <c r="G56" i="1"/>
  <c r="H56" i="1" s="1"/>
  <c r="G55" i="1"/>
  <c r="H55" i="1" s="1"/>
  <c r="G51" i="1"/>
  <c r="H51" i="1" s="1"/>
  <c r="G49" i="1"/>
  <c r="H49" i="1" s="1"/>
  <c r="G47" i="1"/>
  <c r="H47" i="1" s="1"/>
  <c r="G45" i="1"/>
  <c r="H45" i="1" s="1"/>
  <c r="G44" i="1"/>
  <c r="H44" i="1" s="1"/>
  <c r="G42" i="1"/>
  <c r="H42" i="1" s="1"/>
  <c r="G40" i="1"/>
  <c r="H40" i="1" s="1"/>
  <c r="H37" i="1"/>
  <c r="H36" i="1"/>
  <c r="G34" i="1"/>
  <c r="H34" i="1" s="1"/>
  <c r="I34" i="1" s="1"/>
  <c r="G33" i="1"/>
  <c r="H33" i="1" s="1"/>
  <c r="G32" i="1"/>
  <c r="H32" i="1" s="1"/>
  <c r="G31" i="1"/>
  <c r="H31" i="1" s="1"/>
  <c r="G30" i="1"/>
  <c r="H30" i="1" s="1"/>
  <c r="G29" i="1"/>
  <c r="H29" i="1" s="1"/>
  <c r="I29" i="1" s="1"/>
  <c r="G28" i="1"/>
  <c r="H28" i="1" s="1"/>
  <c r="G26" i="1"/>
  <c r="H26" i="1" s="1"/>
  <c r="H25" i="1"/>
  <c r="G22" i="1"/>
  <c r="H22" i="1" s="1"/>
  <c r="G21" i="1"/>
  <c r="H21" i="1" s="1"/>
  <c r="G19" i="1"/>
  <c r="H19" i="1" s="1"/>
  <c r="G16" i="1"/>
  <c r="H16" i="1" s="1"/>
  <c r="I16" i="1" s="1"/>
  <c r="G15" i="1"/>
  <c r="H15" i="1" s="1"/>
  <c r="G13" i="1"/>
  <c r="H13" i="1" s="1"/>
  <c r="G12" i="1"/>
  <c r="H12" i="1" s="1"/>
  <c r="G11" i="1"/>
  <c r="H11" i="1" s="1"/>
  <c r="G9" i="1"/>
  <c r="H9" i="1" s="1"/>
  <c r="C8" i="1"/>
  <c r="N1512" i="6"/>
  <c r="M1512" i="6"/>
  <c r="F376" i="1" s="1"/>
  <c r="I376" i="1" s="1"/>
  <c r="H1510" i="6"/>
  <c r="N1507" i="6"/>
  <c r="H1505" i="6"/>
  <c r="N1502" i="6"/>
  <c r="H1500" i="6"/>
  <c r="N1493" i="6"/>
  <c r="M1493" i="6"/>
  <c r="F371" i="1" s="1"/>
  <c r="I371" i="1" s="1"/>
  <c r="H1491" i="6"/>
  <c r="N1488" i="6"/>
  <c r="M1488" i="6"/>
  <c r="F370" i="1" s="1"/>
  <c r="I370" i="1" s="1"/>
  <c r="H1486" i="6"/>
  <c r="N1483" i="6"/>
  <c r="M1483" i="6"/>
  <c r="F369" i="1" s="1"/>
  <c r="I369" i="1" s="1"/>
  <c r="H1481" i="6"/>
  <c r="N1478" i="6"/>
  <c r="M1478" i="6"/>
  <c r="F368" i="1" s="1"/>
  <c r="I368" i="1" s="1"/>
  <c r="H1476" i="6"/>
  <c r="N1472" i="6"/>
  <c r="M1472" i="6"/>
  <c r="F367" i="1" s="1"/>
  <c r="I367" i="1" s="1"/>
  <c r="H1470" i="6"/>
  <c r="N1467" i="6"/>
  <c r="M1467" i="6"/>
  <c r="F365" i="1" s="1"/>
  <c r="I365" i="1" s="1"/>
  <c r="H1465" i="6"/>
  <c r="N1461" i="6"/>
  <c r="M1461" i="6"/>
  <c r="F363" i="1" s="1"/>
  <c r="I363" i="1" s="1"/>
  <c r="H1459" i="6"/>
  <c r="N1456" i="6"/>
  <c r="M1456" i="6"/>
  <c r="F361" i="1" s="1"/>
  <c r="I361" i="1" s="1"/>
  <c r="H1454" i="6"/>
  <c r="N1451" i="6"/>
  <c r="M1451" i="6"/>
  <c r="F359" i="1" s="1"/>
  <c r="I359" i="1" s="1"/>
  <c r="H1449" i="6"/>
  <c r="N1442" i="6"/>
  <c r="M1442" i="6"/>
  <c r="F355" i="1" s="1"/>
  <c r="I355" i="1" s="1"/>
  <c r="H1440" i="6"/>
  <c r="N1436" i="6"/>
  <c r="M1436" i="6"/>
  <c r="F354" i="1" s="1"/>
  <c r="I354" i="1" s="1"/>
  <c r="H1434" i="6"/>
  <c r="N1430" i="6"/>
  <c r="M1430" i="6"/>
  <c r="F353" i="1" s="1"/>
  <c r="I353" i="1" s="1"/>
  <c r="H1428" i="6"/>
  <c r="N1421" i="6"/>
  <c r="M1421" i="6"/>
  <c r="F349" i="1" s="1"/>
  <c r="H1419" i="6"/>
  <c r="N1412" i="6"/>
  <c r="M1412" i="6"/>
  <c r="F347" i="1" s="1"/>
  <c r="H1410" i="6"/>
  <c r="N1407" i="6"/>
  <c r="H1405" i="6"/>
  <c r="N1402" i="6"/>
  <c r="H1400" i="6"/>
  <c r="N1397" i="6"/>
  <c r="N1395" i="6"/>
  <c r="M1395" i="6"/>
  <c r="N1394" i="6"/>
  <c r="M1394" i="6"/>
  <c r="N1393" i="6"/>
  <c r="M1393" i="6"/>
  <c r="N1392" i="6"/>
  <c r="M1392" i="6"/>
  <c r="N1391" i="6"/>
  <c r="M1391" i="6"/>
  <c r="N1390" i="6"/>
  <c r="M1390" i="6"/>
  <c r="N1389" i="6"/>
  <c r="M1389" i="6"/>
  <c r="N1388" i="6"/>
  <c r="M1388" i="6"/>
  <c r="N1387" i="6"/>
  <c r="M1387" i="6"/>
  <c r="N1386" i="6"/>
  <c r="M1386" i="6"/>
  <c r="N1385" i="6"/>
  <c r="M1385" i="6"/>
  <c r="N1384" i="6"/>
  <c r="M1384" i="6"/>
  <c r="N1383" i="6"/>
  <c r="M1383" i="6"/>
  <c r="N1382" i="6"/>
  <c r="M1382" i="6"/>
  <c r="N1381" i="6"/>
  <c r="M1381" i="6"/>
  <c r="N1380" i="6"/>
  <c r="M1380" i="6"/>
  <c r="H1378" i="6"/>
  <c r="M1373" i="6"/>
  <c r="M1366" i="6"/>
  <c r="M1360" i="6"/>
  <c r="F335" i="1" s="1"/>
  <c r="I335" i="1" s="1"/>
  <c r="M1352" i="6"/>
  <c r="F333" i="1" s="1"/>
  <c r="I333" i="1" s="1"/>
  <c r="M1343" i="6"/>
  <c r="F331" i="1" s="1"/>
  <c r="I331" i="1" s="1"/>
  <c r="M1337" i="6"/>
  <c r="F329" i="1" s="1"/>
  <c r="M1331" i="6"/>
  <c r="F328" i="1" s="1"/>
  <c r="I328" i="1" s="1"/>
  <c r="M1326" i="6"/>
  <c r="F327" i="1" s="1"/>
  <c r="I327" i="1" s="1"/>
  <c r="M1320" i="6"/>
  <c r="F325" i="1" s="1"/>
  <c r="I325" i="1" s="1"/>
  <c r="M1314" i="6"/>
  <c r="F324" i="1" s="1"/>
  <c r="M1306" i="6"/>
  <c r="F322" i="1" s="1"/>
  <c r="I322" i="1" s="1"/>
  <c r="M1300" i="6"/>
  <c r="F321" i="1" s="1"/>
  <c r="I321" i="1" s="1"/>
  <c r="M1292" i="6"/>
  <c r="F319" i="1" s="1"/>
  <c r="I319" i="1" s="1"/>
  <c r="M1286" i="6"/>
  <c r="F318" i="1" s="1"/>
  <c r="M1280" i="6"/>
  <c r="F316" i="1" s="1"/>
  <c r="I316" i="1" s="1"/>
  <c r="M1275" i="6"/>
  <c r="F314" i="1" s="1"/>
  <c r="I314" i="1" s="1"/>
  <c r="M1265" i="6"/>
  <c r="F312" i="1" s="1"/>
  <c r="I312" i="1" s="1"/>
  <c r="M1259" i="6"/>
  <c r="F311" i="1" s="1"/>
  <c r="M1254" i="6"/>
  <c r="F309" i="1" s="1"/>
  <c r="I309" i="1" s="1"/>
  <c r="N1247" i="6"/>
  <c r="M1247" i="6"/>
  <c r="F305" i="1" s="1"/>
  <c r="H1245" i="6"/>
  <c r="N1242" i="6"/>
  <c r="N1240" i="6"/>
  <c r="M1240" i="6"/>
  <c r="N1239" i="6"/>
  <c r="M1239" i="6"/>
  <c r="N1238" i="6"/>
  <c r="M1238" i="6"/>
  <c r="N1237" i="6"/>
  <c r="M1237" i="6"/>
  <c r="H1235" i="6"/>
  <c r="N1225" i="6"/>
  <c r="M1225" i="6"/>
  <c r="F301" i="1" s="1"/>
  <c r="I301" i="1" s="1"/>
  <c r="H1223" i="6"/>
  <c r="N1220" i="6"/>
  <c r="N1218" i="6"/>
  <c r="M1218" i="6"/>
  <c r="N1217" i="6"/>
  <c r="M1217" i="6"/>
  <c r="N1216" i="6"/>
  <c r="M1216" i="6"/>
  <c r="H1214" i="6"/>
  <c r="N1211" i="6"/>
  <c r="N1209" i="6"/>
  <c r="M1209" i="6"/>
  <c r="N1208" i="6"/>
  <c r="M1208" i="6"/>
  <c r="N1207" i="6"/>
  <c r="M1207" i="6"/>
  <c r="N1206" i="6"/>
  <c r="M1206" i="6"/>
  <c r="N1205" i="6"/>
  <c r="M1205" i="6"/>
  <c r="H1203" i="6"/>
  <c r="N1200" i="6"/>
  <c r="H1198" i="6"/>
  <c r="N1194" i="6"/>
  <c r="N1192" i="6"/>
  <c r="M1192" i="6"/>
  <c r="N1191" i="6"/>
  <c r="M1191" i="6"/>
  <c r="N1190" i="6"/>
  <c r="M1190" i="6"/>
  <c r="N1189" i="6"/>
  <c r="M1189" i="6"/>
  <c r="N1188" i="6"/>
  <c r="M1188" i="6"/>
  <c r="N1187" i="6"/>
  <c r="M1187" i="6"/>
  <c r="N1186" i="6"/>
  <c r="M1186" i="6"/>
  <c r="N1185" i="6"/>
  <c r="M1185" i="6"/>
  <c r="N1184" i="6"/>
  <c r="M1184" i="6"/>
  <c r="N1183" i="6"/>
  <c r="M1183" i="6"/>
  <c r="N1182" i="6"/>
  <c r="M1182" i="6"/>
  <c r="N1181" i="6"/>
  <c r="M1181" i="6"/>
  <c r="N1180" i="6"/>
  <c r="M1180" i="6"/>
  <c r="N1179" i="6"/>
  <c r="M1179" i="6"/>
  <c r="H1177" i="6"/>
  <c r="N1174" i="6"/>
  <c r="N1172" i="6"/>
  <c r="M1172" i="6"/>
  <c r="N1171" i="6"/>
  <c r="M1171" i="6"/>
  <c r="N1170" i="6"/>
  <c r="M1170" i="6"/>
  <c r="H1168" i="6"/>
  <c r="N1165" i="6"/>
  <c r="N1163" i="6"/>
  <c r="M1163" i="6"/>
  <c r="N1162" i="6"/>
  <c r="M1162" i="6"/>
  <c r="N1161" i="6"/>
  <c r="M1161" i="6"/>
  <c r="N1160" i="6"/>
  <c r="M1160" i="6"/>
  <c r="N1159" i="6"/>
  <c r="M1159" i="6"/>
  <c r="N1158" i="6"/>
  <c r="M1158" i="6"/>
  <c r="N1157" i="6"/>
  <c r="M1157" i="6"/>
  <c r="N1156" i="6"/>
  <c r="M1156" i="6"/>
  <c r="H1154" i="6"/>
  <c r="N1151" i="6"/>
  <c r="N1149" i="6"/>
  <c r="M1149" i="6"/>
  <c r="N1148" i="6"/>
  <c r="M1148" i="6"/>
  <c r="N1147" i="6"/>
  <c r="M1147" i="6"/>
  <c r="N1146" i="6"/>
  <c r="M1146" i="6"/>
  <c r="N1145" i="6"/>
  <c r="M1145" i="6"/>
  <c r="N1144" i="6"/>
  <c r="M1144" i="6"/>
  <c r="N1143" i="6"/>
  <c r="M1143" i="6"/>
  <c r="N1142" i="6"/>
  <c r="M1142" i="6"/>
  <c r="H1140" i="6"/>
  <c r="N1137" i="6"/>
  <c r="N1135" i="6"/>
  <c r="M1135" i="6"/>
  <c r="N1134" i="6"/>
  <c r="M1134" i="6"/>
  <c r="N1133" i="6"/>
  <c r="M1133" i="6"/>
  <c r="N1132" i="6"/>
  <c r="M1132" i="6"/>
  <c r="N1131" i="6"/>
  <c r="M1131" i="6"/>
  <c r="N1130" i="6"/>
  <c r="M1130" i="6"/>
  <c r="N1129" i="6"/>
  <c r="M1129" i="6"/>
  <c r="N1128" i="6"/>
  <c r="M1128" i="6"/>
  <c r="H1126" i="6"/>
  <c r="N1123" i="6"/>
  <c r="N1121" i="6"/>
  <c r="M1121" i="6"/>
  <c r="N1120" i="6"/>
  <c r="M1120" i="6"/>
  <c r="N1119" i="6"/>
  <c r="M1119" i="6"/>
  <c r="N1118" i="6"/>
  <c r="M1118" i="6"/>
  <c r="N1117" i="6"/>
  <c r="M1117" i="6"/>
  <c r="N1116" i="6"/>
  <c r="M1116" i="6"/>
  <c r="N1115" i="6"/>
  <c r="M1115" i="6"/>
  <c r="N1114" i="6"/>
  <c r="M1114" i="6"/>
  <c r="N1113" i="6"/>
  <c r="M1113" i="6"/>
  <c r="N1112" i="6"/>
  <c r="M1112" i="6"/>
  <c r="N1111" i="6"/>
  <c r="M1111" i="6"/>
  <c r="H1109" i="6"/>
  <c r="N1103" i="6"/>
  <c r="N1101" i="6"/>
  <c r="M1101" i="6"/>
  <c r="N1100" i="6"/>
  <c r="M1100" i="6"/>
  <c r="N1099" i="6"/>
  <c r="M1099" i="6"/>
  <c r="N1098" i="6"/>
  <c r="M1098" i="6"/>
  <c r="N1097" i="6"/>
  <c r="M1097" i="6"/>
  <c r="N1096" i="6"/>
  <c r="M1096" i="6"/>
  <c r="H1094" i="6"/>
  <c r="N1091" i="6"/>
  <c r="M1091" i="6"/>
  <c r="F281" i="1" s="1"/>
  <c r="H1089" i="6"/>
  <c r="N1086" i="6"/>
  <c r="N1084" i="6"/>
  <c r="M1084" i="6"/>
  <c r="N1083" i="6"/>
  <c r="M1083" i="6"/>
  <c r="N1082" i="6"/>
  <c r="M1082" i="6"/>
  <c r="H1081" i="6"/>
  <c r="N1078" i="6"/>
  <c r="N1076" i="6"/>
  <c r="M1076" i="6"/>
  <c r="N1075" i="6"/>
  <c r="M1075" i="6"/>
  <c r="N1074" i="6"/>
  <c r="M1074" i="6"/>
  <c r="H1071" i="6"/>
  <c r="N1068" i="6"/>
  <c r="M1068" i="6"/>
  <c r="F276" i="1" s="1"/>
  <c r="I276" i="1" s="1"/>
  <c r="H1066" i="6"/>
  <c r="N1063" i="6"/>
  <c r="N1061" i="6"/>
  <c r="M1061" i="6"/>
  <c r="N1060" i="6"/>
  <c r="M1060" i="6"/>
  <c r="N1059" i="6"/>
  <c r="M1059" i="6"/>
  <c r="N1058" i="6"/>
  <c r="M1058" i="6"/>
  <c r="N1057" i="6"/>
  <c r="M1057" i="6"/>
  <c r="N1056" i="6"/>
  <c r="M1056" i="6"/>
  <c r="N1055" i="6"/>
  <c r="M1055" i="6"/>
  <c r="N1054" i="6"/>
  <c r="M1054" i="6"/>
  <c r="N1053" i="6"/>
  <c r="M1053" i="6"/>
  <c r="N1052" i="6"/>
  <c r="M1052" i="6"/>
  <c r="N1051" i="6"/>
  <c r="M1051" i="6"/>
  <c r="N1050" i="6"/>
  <c r="M1050" i="6"/>
  <c r="H1048" i="6"/>
  <c r="N1045" i="6"/>
  <c r="M1045" i="6"/>
  <c r="F272" i="1" s="1"/>
  <c r="I272" i="1" s="1"/>
  <c r="H1043" i="6"/>
  <c r="N1040" i="6"/>
  <c r="N1038" i="6"/>
  <c r="M1038" i="6"/>
  <c r="N1037" i="6"/>
  <c r="M1037" i="6"/>
  <c r="N1036" i="6"/>
  <c r="M1036" i="6"/>
  <c r="N1035" i="6"/>
  <c r="M1035" i="6"/>
  <c r="H1033" i="6"/>
  <c r="N1027" i="6"/>
  <c r="M1027" i="6"/>
  <c r="F268" i="1" s="1"/>
  <c r="I268" i="1" s="1"/>
  <c r="H1025" i="6"/>
  <c r="N1020" i="6"/>
  <c r="M1020" i="6"/>
  <c r="F264" i="1" s="1"/>
  <c r="I264" i="1" s="1"/>
  <c r="H1018" i="6"/>
  <c r="N1014" i="6"/>
  <c r="M1014" i="6"/>
  <c r="F262" i="1" s="1"/>
  <c r="I262" i="1" s="1"/>
  <c r="H1012" i="6"/>
  <c r="N1009" i="6"/>
  <c r="N1007" i="6"/>
  <c r="M1007" i="6"/>
  <c r="N1006" i="6"/>
  <c r="M1006" i="6"/>
  <c r="N1005" i="6"/>
  <c r="M1005" i="6"/>
  <c r="H1003" i="6"/>
  <c r="N999" i="6"/>
  <c r="M999" i="6"/>
  <c r="F258" i="1" s="1"/>
  <c r="I258" i="1" s="1"/>
  <c r="H997" i="6"/>
  <c r="N992" i="6"/>
  <c r="H990" i="6"/>
  <c r="N987" i="6"/>
  <c r="N985" i="6"/>
  <c r="M985" i="6"/>
  <c r="N984" i="6"/>
  <c r="M984" i="6"/>
  <c r="N983" i="6"/>
  <c r="M983" i="6"/>
  <c r="N982" i="6"/>
  <c r="M982" i="6"/>
  <c r="N981" i="6"/>
  <c r="M981" i="6"/>
  <c r="N980" i="6"/>
  <c r="M980" i="6"/>
  <c r="N979" i="6"/>
  <c r="M979" i="6"/>
  <c r="N978" i="6"/>
  <c r="M978" i="6"/>
  <c r="N977" i="6"/>
  <c r="M977" i="6"/>
  <c r="H975" i="6"/>
  <c r="N972" i="6"/>
  <c r="M972" i="6"/>
  <c r="F248" i="1" s="1"/>
  <c r="I248" i="1" s="1"/>
  <c r="H970" i="6"/>
  <c r="N967" i="6"/>
  <c r="M967" i="6"/>
  <c r="F246" i="1" s="1"/>
  <c r="I246" i="1" s="1"/>
  <c r="H965" i="6"/>
  <c r="N962" i="6"/>
  <c r="N960" i="6"/>
  <c r="M960" i="6"/>
  <c r="N959" i="6"/>
  <c r="M959" i="6"/>
  <c r="N958" i="6"/>
  <c r="M958" i="6"/>
  <c r="N957" i="6"/>
  <c r="M957" i="6"/>
  <c r="N956" i="6"/>
  <c r="M956" i="6"/>
  <c r="N955" i="6"/>
  <c r="M955" i="6"/>
  <c r="N954" i="6"/>
  <c r="M954" i="6"/>
  <c r="N953" i="6"/>
  <c r="M953" i="6"/>
  <c r="N952" i="6"/>
  <c r="M952" i="6"/>
  <c r="N951" i="6"/>
  <c r="M951" i="6"/>
  <c r="H949" i="6"/>
  <c r="N946" i="6"/>
  <c r="N944" i="6"/>
  <c r="M944" i="6"/>
  <c r="N943" i="6"/>
  <c r="M943" i="6"/>
  <c r="N942" i="6"/>
  <c r="M942" i="6"/>
  <c r="N941" i="6"/>
  <c r="M941" i="6"/>
  <c r="N940" i="6"/>
  <c r="M940" i="6"/>
  <c r="N939" i="6"/>
  <c r="M939" i="6"/>
  <c r="N938" i="6"/>
  <c r="M938" i="6"/>
  <c r="N937" i="6"/>
  <c r="M937" i="6"/>
  <c r="N936" i="6"/>
  <c r="M936" i="6"/>
  <c r="H934" i="6"/>
  <c r="N931" i="6"/>
  <c r="M931" i="6"/>
  <c r="F241" i="1" s="1"/>
  <c r="I241" i="1" s="1"/>
  <c r="H929" i="6"/>
  <c r="N926" i="6"/>
  <c r="M926" i="6"/>
  <c r="F240" i="1" s="1"/>
  <c r="I240" i="1" s="1"/>
  <c r="H924" i="6"/>
  <c r="N921" i="6"/>
  <c r="N919" i="6"/>
  <c r="M919" i="6"/>
  <c r="N918" i="6"/>
  <c r="M918" i="6"/>
  <c r="N917" i="6"/>
  <c r="M917" i="6"/>
  <c r="N916" i="6"/>
  <c r="M916" i="6"/>
  <c r="N915" i="6"/>
  <c r="M915" i="6"/>
  <c r="N914" i="6"/>
  <c r="M914" i="6"/>
  <c r="N913" i="6"/>
  <c r="M913" i="6"/>
  <c r="N912" i="6"/>
  <c r="M912" i="6"/>
  <c r="N911" i="6"/>
  <c r="M911" i="6"/>
  <c r="N910" i="6"/>
  <c r="M910" i="6"/>
  <c r="H908" i="6"/>
  <c r="N899" i="6"/>
  <c r="M899" i="6"/>
  <c r="F233" i="1" s="1"/>
  <c r="I233" i="1" s="1"/>
  <c r="H897" i="6"/>
  <c r="N894" i="6"/>
  <c r="M894" i="6"/>
  <c r="F232" i="1" s="1"/>
  <c r="I232" i="1" s="1"/>
  <c r="H892" i="6"/>
  <c r="N889" i="6"/>
  <c r="M889" i="6"/>
  <c r="F230" i="1" s="1"/>
  <c r="H887" i="6"/>
  <c r="N884" i="6"/>
  <c r="M884" i="6"/>
  <c r="F228" i="1" s="1"/>
  <c r="I228" i="1" s="1"/>
  <c r="H882" i="6"/>
  <c r="N876" i="6"/>
  <c r="M876" i="6"/>
  <c r="F226" i="1" s="1"/>
  <c r="I226" i="1" s="1"/>
  <c r="H874" i="6"/>
  <c r="N871" i="6"/>
  <c r="M871" i="6"/>
  <c r="F224" i="1" s="1"/>
  <c r="I224" i="1" s="1"/>
  <c r="H869" i="6"/>
  <c r="N866" i="6"/>
  <c r="M866" i="6"/>
  <c r="F223" i="1" s="1"/>
  <c r="H864" i="6"/>
  <c r="N861" i="6"/>
  <c r="M861" i="6"/>
  <c r="F221" i="1" s="1"/>
  <c r="I221" i="1" s="1"/>
  <c r="H859" i="6"/>
  <c r="N856" i="6"/>
  <c r="H854" i="6"/>
  <c r="N851" i="6"/>
  <c r="M851" i="6"/>
  <c r="F217" i="1" s="1"/>
  <c r="I217" i="1" s="1"/>
  <c r="H849" i="6"/>
  <c r="N844" i="6"/>
  <c r="M844" i="6"/>
  <c r="F215" i="1" s="1"/>
  <c r="H842" i="6"/>
  <c r="N839" i="6"/>
  <c r="M839" i="6"/>
  <c r="F213" i="1" s="1"/>
  <c r="I213" i="1" s="1"/>
  <c r="H837" i="6"/>
  <c r="N834" i="6"/>
  <c r="M834" i="6"/>
  <c r="F211" i="1" s="1"/>
  <c r="I211" i="1" s="1"/>
  <c r="H832" i="6"/>
  <c r="N829" i="6"/>
  <c r="M829" i="6"/>
  <c r="F210" i="1" s="1"/>
  <c r="I210" i="1" s="1"/>
  <c r="H827" i="6"/>
  <c r="N824" i="6"/>
  <c r="N822" i="6"/>
  <c r="M822" i="6"/>
  <c r="N821" i="6"/>
  <c r="M821" i="6"/>
  <c r="N820" i="6"/>
  <c r="M820" i="6"/>
  <c r="H818" i="6"/>
  <c r="N815" i="6"/>
  <c r="N813" i="6"/>
  <c r="M813" i="6"/>
  <c r="N812" i="6"/>
  <c r="M812" i="6"/>
  <c r="N811" i="6"/>
  <c r="M811" i="6"/>
  <c r="H809" i="6"/>
  <c r="N806" i="6"/>
  <c r="N804" i="6"/>
  <c r="M804" i="6"/>
  <c r="N803" i="6"/>
  <c r="M803" i="6"/>
  <c r="N802" i="6"/>
  <c r="M802" i="6"/>
  <c r="H800" i="6"/>
  <c r="N795" i="6"/>
  <c r="N793" i="6"/>
  <c r="M793" i="6"/>
  <c r="N792" i="6"/>
  <c r="M792" i="6"/>
  <c r="N791" i="6"/>
  <c r="M791" i="6"/>
  <c r="H789" i="6"/>
  <c r="N786" i="6"/>
  <c r="M786" i="6"/>
  <c r="F199" i="1" s="1"/>
  <c r="H784" i="6"/>
  <c r="N780" i="6"/>
  <c r="H778" i="6"/>
  <c r="N774" i="6"/>
  <c r="H772" i="6"/>
  <c r="N769" i="6"/>
  <c r="H767" i="6"/>
  <c r="N764" i="6"/>
  <c r="N762" i="6"/>
  <c r="M762" i="6"/>
  <c r="N761" i="6"/>
  <c r="M761" i="6"/>
  <c r="N760" i="6"/>
  <c r="M760" i="6"/>
  <c r="H758" i="6"/>
  <c r="N755" i="6"/>
  <c r="N753" i="6"/>
  <c r="M753" i="6"/>
  <c r="N752" i="6"/>
  <c r="M752" i="6"/>
  <c r="N751" i="6"/>
  <c r="M751" i="6"/>
  <c r="H749" i="6"/>
  <c r="N744" i="6"/>
  <c r="M744" i="6"/>
  <c r="F188" i="1" s="1"/>
  <c r="H742" i="6"/>
  <c r="N739" i="6"/>
  <c r="M739" i="6"/>
  <c r="F186" i="1" s="1"/>
  <c r="H737" i="6"/>
  <c r="N734" i="6"/>
  <c r="M734" i="6"/>
  <c r="F184" i="1" s="1"/>
  <c r="H732" i="6"/>
  <c r="N728" i="6"/>
  <c r="M728" i="6"/>
  <c r="F182" i="1" s="1"/>
  <c r="I182" i="1" s="1"/>
  <c r="H726" i="6"/>
  <c r="N722" i="6"/>
  <c r="M722" i="6"/>
  <c r="F180" i="1" s="1"/>
  <c r="H720" i="6"/>
  <c r="N716" i="6"/>
  <c r="M716" i="6"/>
  <c r="F179" i="1" s="1"/>
  <c r="H714" i="6"/>
  <c r="N711" i="6"/>
  <c r="M711" i="6"/>
  <c r="F177" i="1" s="1"/>
  <c r="H709" i="6"/>
  <c r="N706" i="6"/>
  <c r="M706" i="6"/>
  <c r="F176" i="1" s="1"/>
  <c r="I176" i="1" s="1"/>
  <c r="H704" i="6"/>
  <c r="N701" i="6"/>
  <c r="M701" i="6"/>
  <c r="F174" i="1" s="1"/>
  <c r="H699" i="6"/>
  <c r="N696" i="6"/>
  <c r="M696" i="6"/>
  <c r="F172" i="1" s="1"/>
  <c r="H694" i="6"/>
  <c r="N691" i="6"/>
  <c r="M691" i="6"/>
  <c r="F170" i="1" s="1"/>
  <c r="H689" i="6"/>
  <c r="N686" i="6"/>
  <c r="M686" i="6"/>
  <c r="F168" i="1" s="1"/>
  <c r="I168" i="1" s="1"/>
  <c r="H684" i="6"/>
  <c r="N681" i="6"/>
  <c r="M681" i="6"/>
  <c r="F167" i="1" s="1"/>
  <c r="H679" i="6"/>
  <c r="N676" i="6"/>
  <c r="M676" i="6"/>
  <c r="F165" i="1" s="1"/>
  <c r="H674" i="6"/>
  <c r="N671" i="6"/>
  <c r="M671" i="6"/>
  <c r="F163" i="1" s="1"/>
  <c r="H669" i="6"/>
  <c r="N664" i="6"/>
  <c r="M664" i="6"/>
  <c r="F159" i="1" s="1"/>
  <c r="H662" i="6"/>
  <c r="N659" i="6"/>
  <c r="N657" i="6"/>
  <c r="M657" i="6"/>
  <c r="N656" i="6"/>
  <c r="M656" i="6"/>
  <c r="N655" i="6"/>
  <c r="M655" i="6"/>
  <c r="M659" i="6" s="1"/>
  <c r="F157" i="1" s="1"/>
  <c r="H653" i="6"/>
  <c r="N650" i="6"/>
  <c r="H648" i="6"/>
  <c r="N645" i="6"/>
  <c r="N643" i="6"/>
  <c r="M643" i="6"/>
  <c r="N642" i="6"/>
  <c r="M642" i="6"/>
  <c r="N641" i="6"/>
  <c r="M641" i="6"/>
  <c r="N640" i="6"/>
  <c r="M640" i="6"/>
  <c r="H638" i="6"/>
  <c r="N635" i="6"/>
  <c r="N633" i="6"/>
  <c r="M633" i="6"/>
  <c r="N632" i="6"/>
  <c r="M632" i="6"/>
  <c r="N631" i="6"/>
  <c r="M631" i="6"/>
  <c r="N630" i="6"/>
  <c r="M630" i="6"/>
  <c r="N629" i="6"/>
  <c r="M629" i="6"/>
  <c r="N628" i="6"/>
  <c r="M628" i="6"/>
  <c r="H626" i="6"/>
  <c r="N623" i="6"/>
  <c r="H621" i="6"/>
  <c r="N617" i="6"/>
  <c r="N615" i="6"/>
  <c r="M615" i="6"/>
  <c r="N614" i="6"/>
  <c r="M614" i="6"/>
  <c r="H612" i="6"/>
  <c r="N609" i="6"/>
  <c r="N607" i="6"/>
  <c r="M607" i="6"/>
  <c r="N606" i="6"/>
  <c r="M606" i="6"/>
  <c r="M609" i="6" s="1"/>
  <c r="H604" i="6"/>
  <c r="N601" i="6"/>
  <c r="N599" i="6"/>
  <c r="M599" i="6"/>
  <c r="N598" i="6"/>
  <c r="M598" i="6"/>
  <c r="N597" i="6"/>
  <c r="M597" i="6"/>
  <c r="N596" i="6"/>
  <c r="M596" i="6"/>
  <c r="H594" i="6"/>
  <c r="N591" i="6"/>
  <c r="N589" i="6"/>
  <c r="M589" i="6"/>
  <c r="N588" i="6"/>
  <c r="M588" i="6"/>
  <c r="N587" i="6"/>
  <c r="M587" i="6"/>
  <c r="H585" i="6"/>
  <c r="N582" i="6"/>
  <c r="N580" i="6"/>
  <c r="M580" i="6"/>
  <c r="N579" i="6"/>
  <c r="M579" i="6"/>
  <c r="M582" i="6" s="1"/>
  <c r="F141" i="1" s="1"/>
  <c r="H577" i="6"/>
  <c r="N573" i="6"/>
  <c r="H571" i="6"/>
  <c r="N568" i="6"/>
  <c r="H566" i="6"/>
  <c r="N563" i="6"/>
  <c r="N561" i="6"/>
  <c r="M561" i="6"/>
  <c r="N560" i="6"/>
  <c r="M560" i="6"/>
  <c r="N559" i="6"/>
  <c r="M559" i="6"/>
  <c r="N558" i="6"/>
  <c r="M558" i="6"/>
  <c r="N557" i="6"/>
  <c r="M557" i="6"/>
  <c r="M563" i="6" s="1"/>
  <c r="H555" i="6"/>
  <c r="N550" i="6"/>
  <c r="M550" i="6"/>
  <c r="F132" i="1" s="1"/>
  <c r="H548" i="6"/>
  <c r="N545" i="6"/>
  <c r="M545" i="6"/>
  <c r="H543" i="6"/>
  <c r="N540" i="6"/>
  <c r="M540" i="6"/>
  <c r="H538" i="6"/>
  <c r="N535" i="6"/>
  <c r="M535" i="6"/>
  <c r="F126" i="1" s="1"/>
  <c r="H533" i="6"/>
  <c r="N530" i="6"/>
  <c r="N528" i="6"/>
  <c r="M528" i="6"/>
  <c r="N527" i="6"/>
  <c r="M527" i="6"/>
  <c r="H525" i="6"/>
  <c r="N519" i="6"/>
  <c r="M519" i="6"/>
  <c r="F122" i="1" s="1"/>
  <c r="H517" i="6"/>
  <c r="N514" i="6"/>
  <c r="M514" i="6"/>
  <c r="F120" i="1" s="1"/>
  <c r="H512" i="6"/>
  <c r="N509" i="6"/>
  <c r="M509" i="6"/>
  <c r="H507" i="6"/>
  <c r="N504" i="6"/>
  <c r="M504" i="6"/>
  <c r="F116" i="1" s="1"/>
  <c r="H502" i="6"/>
  <c r="N499" i="6"/>
  <c r="M499" i="6"/>
  <c r="F114" i="1" s="1"/>
  <c r="I114" i="1" s="1"/>
  <c r="H497" i="6"/>
  <c r="N494" i="6"/>
  <c r="M494" i="6"/>
  <c r="F112" i="1" s="1"/>
  <c r="I112" i="1" s="1"/>
  <c r="H492" i="6"/>
  <c r="N489" i="6"/>
  <c r="M489" i="6"/>
  <c r="H110" i="1" s="1"/>
  <c r="H487" i="6"/>
  <c r="N484" i="6"/>
  <c r="M484" i="6"/>
  <c r="F108" i="1" s="1"/>
  <c r="I108" i="1" s="1"/>
  <c r="H482" i="6"/>
  <c r="N479" i="6"/>
  <c r="M479" i="6"/>
  <c r="I130" i="1" s="1"/>
  <c r="H477" i="6"/>
  <c r="N474" i="6"/>
  <c r="M474" i="6"/>
  <c r="F104" i="1" s="1"/>
  <c r="I104" i="1" s="1"/>
  <c r="H472" i="6"/>
  <c r="N469" i="6"/>
  <c r="M469" i="6"/>
  <c r="F102" i="1" s="1"/>
  <c r="H467" i="6"/>
  <c r="N464" i="6"/>
  <c r="M464" i="6"/>
  <c r="F100" i="1" s="1"/>
  <c r="I100" i="1" s="1"/>
  <c r="H462" i="6"/>
  <c r="M457" i="6"/>
  <c r="F97" i="1" s="1"/>
  <c r="M450" i="6"/>
  <c r="F96" i="1" s="1"/>
  <c r="M442" i="6"/>
  <c r="F95" i="1" s="1"/>
  <c r="M436" i="6"/>
  <c r="F94" i="1" s="1"/>
  <c r="M430" i="6"/>
  <c r="F93" i="1" s="1"/>
  <c r="M424" i="6"/>
  <c r="F92" i="1" s="1"/>
  <c r="M418" i="6"/>
  <c r="F91" i="1" s="1"/>
  <c r="M413" i="6"/>
  <c r="F90" i="1" s="1"/>
  <c r="M406" i="6"/>
  <c r="F89" i="1" s="1"/>
  <c r="M400" i="6"/>
  <c r="F88" i="1" s="1"/>
  <c r="M393" i="6"/>
  <c r="F87" i="1" s="1"/>
  <c r="M386" i="6"/>
  <c r="F86" i="1" s="1"/>
  <c r="M379" i="6"/>
  <c r="F85" i="1" s="1"/>
  <c r="M374" i="6"/>
  <c r="F84" i="1" s="1"/>
  <c r="M368" i="6"/>
  <c r="F83" i="1" s="1"/>
  <c r="M361" i="6"/>
  <c r="F82" i="1" s="1"/>
  <c r="M355" i="6"/>
  <c r="F81" i="1" s="1"/>
  <c r="M348" i="6"/>
  <c r="F80" i="1" s="1"/>
  <c r="M341" i="6"/>
  <c r="F79" i="1" s="1"/>
  <c r="N334" i="6"/>
  <c r="N332" i="6"/>
  <c r="M332" i="6"/>
  <c r="N331" i="6"/>
  <c r="M331" i="6"/>
  <c r="N330" i="6"/>
  <c r="M330" i="6"/>
  <c r="H328" i="6"/>
  <c r="N325" i="6"/>
  <c r="N323" i="6"/>
  <c r="M323" i="6"/>
  <c r="N322" i="6"/>
  <c r="M322" i="6"/>
  <c r="N321" i="6"/>
  <c r="M321" i="6"/>
  <c r="M325" i="6" s="1"/>
  <c r="F73" i="1" s="1"/>
  <c r="I73" i="1" s="1"/>
  <c r="H319" i="6"/>
  <c r="N316" i="6"/>
  <c r="N314" i="6"/>
  <c r="M314" i="6"/>
  <c r="N313" i="6"/>
  <c r="M313" i="6"/>
  <c r="H311" i="6"/>
  <c r="N308" i="6"/>
  <c r="M308" i="6"/>
  <c r="F70" i="1" s="1"/>
  <c r="H306" i="6"/>
  <c r="N303" i="6"/>
  <c r="N301" i="6"/>
  <c r="M301" i="6"/>
  <c r="N300" i="6"/>
  <c r="M300" i="6"/>
  <c r="N299" i="6"/>
  <c r="M299" i="6"/>
  <c r="H297" i="6"/>
  <c r="N294" i="6"/>
  <c r="N292" i="6"/>
  <c r="M292" i="6"/>
  <c r="N291" i="6"/>
  <c r="M291" i="6"/>
  <c r="H289" i="6"/>
  <c r="N286" i="6"/>
  <c r="N284" i="6"/>
  <c r="M284" i="6"/>
  <c r="N283" i="6"/>
  <c r="M283" i="6"/>
  <c r="N282" i="6"/>
  <c r="M282" i="6"/>
  <c r="H280" i="6"/>
  <c r="N277" i="6"/>
  <c r="N275" i="6"/>
  <c r="M275" i="6"/>
  <c r="N274" i="6"/>
  <c r="M274" i="6"/>
  <c r="N273" i="6"/>
  <c r="M273" i="6"/>
  <c r="N272" i="6"/>
  <c r="M272" i="6"/>
  <c r="N271" i="6"/>
  <c r="M271" i="6"/>
  <c r="H269" i="6"/>
  <c r="N266" i="6"/>
  <c r="N264" i="6"/>
  <c r="M264" i="6"/>
  <c r="N263" i="6"/>
  <c r="M263" i="6"/>
  <c r="N262" i="6"/>
  <c r="M262" i="6"/>
  <c r="N261" i="6"/>
  <c r="M261" i="6"/>
  <c r="N260" i="6"/>
  <c r="M260" i="6"/>
  <c r="N259" i="6"/>
  <c r="M259" i="6"/>
  <c r="H257" i="6"/>
  <c r="N252" i="6"/>
  <c r="N250" i="6"/>
  <c r="M250" i="6"/>
  <c r="N249" i="6"/>
  <c r="M249" i="6"/>
  <c r="H247" i="6"/>
  <c r="N243" i="6"/>
  <c r="N241" i="6"/>
  <c r="M241" i="6"/>
  <c r="N240" i="6"/>
  <c r="M240" i="6"/>
  <c r="N239" i="6"/>
  <c r="M239" i="6"/>
  <c r="H237" i="6"/>
  <c r="N234" i="6"/>
  <c r="M234" i="6"/>
  <c r="F55" i="1" s="1"/>
  <c r="I55" i="1" s="1"/>
  <c r="H232" i="6"/>
  <c r="N227" i="6"/>
  <c r="N225" i="6"/>
  <c r="N224" i="6"/>
  <c r="H222" i="6"/>
  <c r="N219" i="6"/>
  <c r="N217" i="6"/>
  <c r="M217" i="6"/>
  <c r="N216" i="6"/>
  <c r="M216" i="6"/>
  <c r="N215" i="6"/>
  <c r="M215" i="6"/>
  <c r="N214" i="6"/>
  <c r="M214" i="6"/>
  <c r="N213" i="6"/>
  <c r="M213" i="6"/>
  <c r="H211" i="6"/>
  <c r="N208" i="6"/>
  <c r="M208" i="6"/>
  <c r="F47" i="1" s="1"/>
  <c r="I47" i="1" s="1"/>
  <c r="H206" i="6"/>
  <c r="N203" i="6"/>
  <c r="N201" i="6"/>
  <c r="M201" i="6"/>
  <c r="N200" i="6"/>
  <c r="M200" i="6"/>
  <c r="N199" i="6"/>
  <c r="M199" i="6"/>
  <c r="N198" i="6"/>
  <c r="M198" i="6"/>
  <c r="N197" i="6"/>
  <c r="M197" i="6"/>
  <c r="N196" i="6"/>
  <c r="M196" i="6"/>
  <c r="H194" i="6"/>
  <c r="N191" i="6"/>
  <c r="N189" i="6"/>
  <c r="M189" i="6"/>
  <c r="N188" i="6"/>
  <c r="M188" i="6"/>
  <c r="N187" i="6"/>
  <c r="M187" i="6"/>
  <c r="N186" i="6"/>
  <c r="M186" i="6"/>
  <c r="N185" i="6"/>
  <c r="M185" i="6"/>
  <c r="H183" i="6"/>
  <c r="N180" i="6"/>
  <c r="M180" i="6"/>
  <c r="H178" i="6"/>
  <c r="N175" i="6"/>
  <c r="N173" i="6"/>
  <c r="M173" i="6"/>
  <c r="N172" i="6"/>
  <c r="M172" i="6"/>
  <c r="N171" i="6"/>
  <c r="M171" i="6"/>
  <c r="N170" i="6"/>
  <c r="M170" i="6"/>
  <c r="N169" i="6"/>
  <c r="M169" i="6"/>
  <c r="N168" i="6"/>
  <c r="M168" i="6"/>
  <c r="H166" i="6"/>
  <c r="N157" i="6"/>
  <c r="M157" i="6"/>
  <c r="H155" i="6"/>
  <c r="N151" i="6"/>
  <c r="M151" i="6"/>
  <c r="F33" i="1" s="1"/>
  <c r="I33" i="1" s="1"/>
  <c r="H149" i="6"/>
  <c r="N146" i="6"/>
  <c r="M146" i="6"/>
  <c r="F32" i="1" s="1"/>
  <c r="I32" i="1" s="1"/>
  <c r="H144" i="6"/>
  <c r="N141" i="6"/>
  <c r="M141" i="6"/>
  <c r="F31" i="1" s="1"/>
  <c r="I31" i="1" s="1"/>
  <c r="H139" i="6"/>
  <c r="N136" i="6"/>
  <c r="M136" i="6"/>
  <c r="F30" i="1" s="1"/>
  <c r="I30" i="1" s="1"/>
  <c r="H134" i="6"/>
  <c r="N131" i="6"/>
  <c r="M131" i="6"/>
  <c r="H129" i="6"/>
  <c r="N126" i="6"/>
  <c r="M126" i="6"/>
  <c r="F28" i="1" s="1"/>
  <c r="I28" i="1" s="1"/>
  <c r="H124" i="6"/>
  <c r="N121" i="6"/>
  <c r="M121" i="6"/>
  <c r="F26" i="1" s="1"/>
  <c r="I26" i="1" s="1"/>
  <c r="H119" i="6"/>
  <c r="N112" i="6"/>
  <c r="M112" i="6"/>
  <c r="F22" i="1" s="1"/>
  <c r="I22" i="1" s="1"/>
  <c r="H110" i="6"/>
  <c r="N107" i="6"/>
  <c r="M107" i="6"/>
  <c r="F21" i="1" s="1"/>
  <c r="I21" i="1" s="1"/>
  <c r="H105" i="6"/>
  <c r="N102" i="6"/>
  <c r="N100" i="6"/>
  <c r="M100" i="6"/>
  <c r="N99" i="6"/>
  <c r="M99" i="6"/>
  <c r="M102" i="6" s="1"/>
  <c r="F19" i="1" s="1"/>
  <c r="I19" i="1" s="1"/>
  <c r="H97" i="6"/>
  <c r="N94" i="6"/>
  <c r="M94" i="6"/>
  <c r="H92" i="6"/>
  <c r="N88" i="6"/>
  <c r="M88" i="6"/>
  <c r="F15" i="1" s="1"/>
  <c r="I15" i="1" s="1"/>
  <c r="H86" i="6"/>
  <c r="N83" i="6"/>
  <c r="M83" i="6"/>
  <c r="F13" i="1" s="1"/>
  <c r="I13" i="1" s="1"/>
  <c r="H81" i="6"/>
  <c r="N78" i="6"/>
  <c r="M78" i="6"/>
  <c r="F12" i="1" s="1"/>
  <c r="I12" i="1" s="1"/>
  <c r="H76" i="6"/>
  <c r="N73" i="6"/>
  <c r="M73" i="6"/>
  <c r="F11" i="1" s="1"/>
  <c r="I11" i="1" s="1"/>
  <c r="H71" i="6"/>
  <c r="N68" i="6"/>
  <c r="M68" i="6"/>
  <c r="F9" i="1" s="1"/>
  <c r="I9" i="1" s="1"/>
  <c r="H66" i="6"/>
  <c r="M191" i="6" l="1"/>
  <c r="F44" i="1" s="1"/>
  <c r="I44" i="1" s="1"/>
  <c r="M203" i="6"/>
  <c r="F45" i="1" s="1"/>
  <c r="I45" i="1" s="1"/>
  <c r="M243" i="6"/>
  <c r="F56" i="1" s="1"/>
  <c r="I56" i="1" s="1"/>
  <c r="M252" i="6"/>
  <c r="F57" i="1" s="1"/>
  <c r="I57" i="1" s="1"/>
  <c r="D54" i="1" s="1"/>
  <c r="E16" i="7" s="1"/>
  <c r="M277" i="6"/>
  <c r="F63" i="1" s="1"/>
  <c r="I63" i="1" s="1"/>
  <c r="M286" i="6"/>
  <c r="F65" i="1" s="1"/>
  <c r="I65" i="1" s="1"/>
  <c r="M294" i="6"/>
  <c r="F67" i="1" s="1"/>
  <c r="M303" i="6"/>
  <c r="F69" i="1" s="1"/>
  <c r="I69" i="1" s="1"/>
  <c r="M764" i="6"/>
  <c r="F193" i="1" s="1"/>
  <c r="M1040" i="6"/>
  <c r="F270" i="1" s="1"/>
  <c r="I270" i="1" s="1"/>
  <c r="M1078" i="6"/>
  <c r="F278" i="1" s="1"/>
  <c r="I278" i="1" s="1"/>
  <c r="M1242" i="6"/>
  <c r="F303" i="1" s="1"/>
  <c r="I303" i="1" s="1"/>
  <c r="M1397" i="6"/>
  <c r="F342" i="1" s="1"/>
  <c r="I342" i="1" s="1"/>
  <c r="D352" i="1"/>
  <c r="E44" i="7" s="1"/>
  <c r="M219" i="6"/>
  <c r="F49" i="1" s="1"/>
  <c r="I167" i="1"/>
  <c r="I174" i="1"/>
  <c r="I180" i="1"/>
  <c r="I188" i="1"/>
  <c r="M806" i="6"/>
  <c r="F205" i="1" s="1"/>
  <c r="I205" i="1" s="1"/>
  <c r="M815" i="6"/>
  <c r="M824" i="6"/>
  <c r="F208" i="1" s="1"/>
  <c r="M1063" i="6"/>
  <c r="F274" i="1" s="1"/>
  <c r="M1103" i="6"/>
  <c r="F283" i="1" s="1"/>
  <c r="I283" i="1" s="1"/>
  <c r="M1123" i="6"/>
  <c r="F285" i="1" s="1"/>
  <c r="I285" i="1" s="1"/>
  <c r="M1151" i="6"/>
  <c r="F289" i="1" s="1"/>
  <c r="M1174" i="6"/>
  <c r="F292" i="1" s="1"/>
  <c r="I292" i="1" s="1"/>
  <c r="M1194" i="6"/>
  <c r="E1200" i="6" s="1"/>
  <c r="M1200" i="6" s="1"/>
  <c r="M1211" i="6"/>
  <c r="F298" i="1" s="1"/>
  <c r="I298" i="1" s="1"/>
  <c r="I163" i="1"/>
  <c r="I170" i="1"/>
  <c r="I177" i="1"/>
  <c r="I184" i="1"/>
  <c r="I89" i="1"/>
  <c r="I120" i="1"/>
  <c r="I141" i="1"/>
  <c r="I157" i="1"/>
  <c r="M755" i="6"/>
  <c r="F192" i="1" s="1"/>
  <c r="I192" i="1" s="1"/>
  <c r="M266" i="6"/>
  <c r="F61" i="1" s="1"/>
  <c r="I61" i="1" s="1"/>
  <c r="I70" i="1"/>
  <c r="I79" i="1"/>
  <c r="I83" i="1"/>
  <c r="I87" i="1"/>
  <c r="I91" i="1"/>
  <c r="I95" i="1"/>
  <c r="I116" i="1"/>
  <c r="M530" i="6"/>
  <c r="F124" i="1" s="1"/>
  <c r="I124" i="1" s="1"/>
  <c r="M591" i="6"/>
  <c r="F143" i="1" s="1"/>
  <c r="I143" i="1" s="1"/>
  <c r="M601" i="6"/>
  <c r="F145" i="1" s="1"/>
  <c r="I145" i="1" s="1"/>
  <c r="M617" i="6"/>
  <c r="M635" i="6"/>
  <c r="I165" i="1"/>
  <c r="I172" i="1"/>
  <c r="I179" i="1"/>
  <c r="I186" i="1"/>
  <c r="I199" i="1"/>
  <c r="I215" i="1"/>
  <c r="M921" i="6"/>
  <c r="F238" i="1" s="1"/>
  <c r="I238" i="1" s="1"/>
  <c r="M946" i="6"/>
  <c r="M962" i="6"/>
  <c r="F244" i="1" s="1"/>
  <c r="I244" i="1" s="1"/>
  <c r="M987" i="6"/>
  <c r="F250" i="1" s="1"/>
  <c r="I250" i="1" s="1"/>
  <c r="M1086" i="6"/>
  <c r="F279" i="1" s="1"/>
  <c r="I279" i="1" s="1"/>
  <c r="I281" i="1"/>
  <c r="I347" i="1"/>
  <c r="I85" i="1"/>
  <c r="M645" i="6"/>
  <c r="F153" i="1" s="1"/>
  <c r="M175" i="6"/>
  <c r="I80" i="1"/>
  <c r="I84" i="1"/>
  <c r="I88" i="1"/>
  <c r="I92" i="1"/>
  <c r="I96" i="1"/>
  <c r="I122" i="1"/>
  <c r="M795" i="6"/>
  <c r="F201" i="1" s="1"/>
  <c r="I201" i="1" s="1"/>
  <c r="M1009" i="6"/>
  <c r="F260" i="1" s="1"/>
  <c r="I260" i="1" s="1"/>
  <c r="M1137" i="6"/>
  <c r="F287" i="1" s="1"/>
  <c r="I287" i="1" s="1"/>
  <c r="M1165" i="6"/>
  <c r="F290" i="1" s="1"/>
  <c r="I290" i="1" s="1"/>
  <c r="M1220" i="6"/>
  <c r="F299" i="1" s="1"/>
  <c r="I299" i="1" s="1"/>
  <c r="I81" i="1"/>
  <c r="I97" i="1"/>
  <c r="I126" i="1"/>
  <c r="I93" i="1"/>
  <c r="I159" i="1"/>
  <c r="I193" i="1"/>
  <c r="M316" i="6"/>
  <c r="F71" i="1" s="1"/>
  <c r="I71" i="1" s="1"/>
  <c r="M334" i="6"/>
  <c r="F75" i="1" s="1"/>
  <c r="I75" i="1" s="1"/>
  <c r="I82" i="1"/>
  <c r="I86" i="1"/>
  <c r="I90" i="1"/>
  <c r="I94" i="1"/>
  <c r="I102" i="1"/>
  <c r="I132" i="1"/>
  <c r="I208" i="1"/>
  <c r="I223" i="1"/>
  <c r="I230" i="1"/>
  <c r="I274" i="1"/>
  <c r="I289" i="1"/>
  <c r="I311" i="1"/>
  <c r="I318" i="1"/>
  <c r="I324" i="1"/>
  <c r="I329" i="1"/>
  <c r="I349" i="1"/>
  <c r="D358" i="1"/>
  <c r="E46" i="7" s="1"/>
  <c r="D78" i="1"/>
  <c r="E20" i="7" s="1"/>
  <c r="F148" i="1"/>
  <c r="I148" i="1" s="1"/>
  <c r="F151" i="1"/>
  <c r="I151" i="1" s="1"/>
  <c r="E780" i="6"/>
  <c r="M780" i="6" s="1"/>
  <c r="F197" i="1" s="1"/>
  <c r="I197" i="1" s="1"/>
  <c r="E769" i="6"/>
  <c r="M769" i="6" s="1"/>
  <c r="F195" i="1" s="1"/>
  <c r="I195" i="1" s="1"/>
  <c r="F243" i="1"/>
  <c r="I243" i="1" s="1"/>
  <c r="E992" i="6"/>
  <c r="M992" i="6" s="1"/>
  <c r="F252" i="1" s="1"/>
  <c r="I252" i="1" s="1"/>
  <c r="E224" i="6"/>
  <c r="M224" i="6" s="1"/>
  <c r="D25" i="1"/>
  <c r="E10" i="7" s="1"/>
  <c r="F40" i="1"/>
  <c r="I40" i="1" s="1"/>
  <c r="E1502" i="6"/>
  <c r="M1502" i="6" s="1"/>
  <c r="F136" i="1"/>
  <c r="I136" i="1" s="1"/>
  <c r="E568" i="6"/>
  <c r="M568" i="6" s="1"/>
  <c r="F146" i="1"/>
  <c r="I146" i="1" s="1"/>
  <c r="E650" i="6"/>
  <c r="M650" i="6" s="1"/>
  <c r="I49" i="1"/>
  <c r="D8" i="1"/>
  <c r="E8" i="7" s="1"/>
  <c r="F207" i="1"/>
  <c r="I207" i="1" s="1"/>
  <c r="E856" i="6"/>
  <c r="M856" i="6" s="1"/>
  <c r="F219" i="1" s="1"/>
  <c r="I219" i="1" s="1"/>
  <c r="F294" i="1"/>
  <c r="I294" i="1" s="1"/>
  <c r="F337" i="1"/>
  <c r="I337" i="1" s="1"/>
  <c r="F339" i="1"/>
  <c r="I339" i="1" s="1"/>
  <c r="N45" i="7"/>
  <c r="J45" i="7"/>
  <c r="M45" i="7"/>
  <c r="H45" i="7"/>
  <c r="L45" i="7"/>
  <c r="G45" i="7"/>
  <c r="O45" i="7"/>
  <c r="K45" i="7"/>
  <c r="I67" i="1"/>
  <c r="D60" i="1" s="1"/>
  <c r="E18" i="7" s="1"/>
  <c r="K19" i="7" s="1"/>
  <c r="F106" i="1"/>
  <c r="I106" i="1" s="1"/>
  <c r="F110" i="1"/>
  <c r="I110" i="1" s="1"/>
  <c r="E225" i="6"/>
  <c r="M225" i="6" s="1"/>
  <c r="O47" i="7"/>
  <c r="K47" i="7"/>
  <c r="N47" i="7"/>
  <c r="J47" i="7"/>
  <c r="M47" i="7"/>
  <c r="H47" i="7"/>
  <c r="L47" i="7"/>
  <c r="G47" i="7"/>
  <c r="F42" i="1"/>
  <c r="I42" i="1" s="1"/>
  <c r="I118" i="1"/>
  <c r="D257" i="1"/>
  <c r="E36" i="7" s="1"/>
  <c r="I128" i="1"/>
  <c r="I153" i="1"/>
  <c r="I305" i="1"/>
  <c r="L19" i="7"/>
  <c r="H19" i="7"/>
  <c r="J19" i="7" l="1"/>
  <c r="E623" i="6"/>
  <c r="M623" i="6" s="1"/>
  <c r="F149" i="1" s="1"/>
  <c r="I149" i="1" s="1"/>
  <c r="D308" i="1"/>
  <c r="E40" i="7" s="1"/>
  <c r="O41" i="7" s="1"/>
  <c r="N19" i="7"/>
  <c r="D162" i="1"/>
  <c r="E26" i="7" s="1"/>
  <c r="H27" i="7"/>
  <c r="K27" i="7"/>
  <c r="M27" i="7"/>
  <c r="N27" i="7"/>
  <c r="L27" i="7"/>
  <c r="J27" i="7"/>
  <c r="G27" i="7"/>
  <c r="O27" i="7"/>
  <c r="G19" i="7"/>
  <c r="M19" i="7"/>
  <c r="D99" i="1"/>
  <c r="E22" i="7" s="1"/>
  <c r="J23" i="7" s="1"/>
  <c r="D237" i="1"/>
  <c r="E34" i="7" s="1"/>
  <c r="O35" i="7" s="1"/>
  <c r="O19" i="7"/>
  <c r="P47" i="7"/>
  <c r="D204" i="1"/>
  <c r="E30" i="7" s="1"/>
  <c r="G31" i="7" s="1"/>
  <c r="P45" i="7"/>
  <c r="M17" i="7"/>
  <c r="H17" i="7"/>
  <c r="L17" i="7"/>
  <c r="G17" i="7"/>
  <c r="O17" i="7"/>
  <c r="K17" i="7"/>
  <c r="N17" i="7"/>
  <c r="J17" i="7"/>
  <c r="M227" i="6"/>
  <c r="F51" i="1" s="1"/>
  <c r="I51" i="1" s="1"/>
  <c r="L41" i="7"/>
  <c r="G41" i="7"/>
  <c r="N41" i="7"/>
  <c r="J41" i="7"/>
  <c r="L9" i="7"/>
  <c r="G9" i="7"/>
  <c r="O9" i="7"/>
  <c r="K9" i="7"/>
  <c r="N9" i="7"/>
  <c r="J9" i="7"/>
  <c r="M9" i="7"/>
  <c r="H9" i="7"/>
  <c r="F155" i="1"/>
  <c r="I155" i="1" s="1"/>
  <c r="E774" i="6"/>
  <c r="M774" i="6" s="1"/>
  <c r="F196" i="1" s="1"/>
  <c r="I196" i="1" s="1"/>
  <c r="D191" i="1" s="1"/>
  <c r="E28" i="7" s="1"/>
  <c r="F374" i="1"/>
  <c r="I374" i="1" s="1"/>
  <c r="E1507" i="6"/>
  <c r="M1507" i="6" s="1"/>
  <c r="F375" i="1" s="1"/>
  <c r="I375" i="1" s="1"/>
  <c r="L37" i="7"/>
  <c r="G37" i="7"/>
  <c r="O37" i="7"/>
  <c r="K37" i="7"/>
  <c r="N37" i="7"/>
  <c r="J37" i="7"/>
  <c r="M37" i="7"/>
  <c r="H37" i="7"/>
  <c r="D39" i="1"/>
  <c r="F296" i="1"/>
  <c r="I296" i="1" s="1"/>
  <c r="D267" i="1" s="1"/>
  <c r="E38" i="7" s="1"/>
  <c r="E1402" i="6"/>
  <c r="M1402" i="6" s="1"/>
  <c r="E573" i="6"/>
  <c r="M573" i="6" s="1"/>
  <c r="F139" i="1" s="1"/>
  <c r="I139" i="1" s="1"/>
  <c r="F138" i="1"/>
  <c r="I138" i="1" s="1"/>
  <c r="M11" i="7"/>
  <c r="H11" i="7"/>
  <c r="L11" i="7"/>
  <c r="G11" i="7"/>
  <c r="O11" i="7"/>
  <c r="K11" i="7"/>
  <c r="N11" i="7"/>
  <c r="J11" i="7"/>
  <c r="M21" i="7"/>
  <c r="H21" i="7"/>
  <c r="L21" i="7"/>
  <c r="G21" i="7"/>
  <c r="O21" i="7"/>
  <c r="K21" i="7"/>
  <c r="N21" i="7"/>
  <c r="J21" i="7"/>
  <c r="P19" i="7"/>
  <c r="K23" i="7" l="1"/>
  <c r="H31" i="7"/>
  <c r="N31" i="7"/>
  <c r="L23" i="7"/>
  <c r="H41" i="7"/>
  <c r="P41" i="7" s="1"/>
  <c r="K41" i="7"/>
  <c r="K31" i="7"/>
  <c r="H23" i="7"/>
  <c r="M41" i="7"/>
  <c r="L31" i="7"/>
  <c r="N23" i="7"/>
  <c r="M35" i="7"/>
  <c r="K35" i="7"/>
  <c r="P27" i="7"/>
  <c r="G35" i="7"/>
  <c r="D135" i="1"/>
  <c r="E24" i="7" s="1"/>
  <c r="N25" i="7" s="1"/>
  <c r="M31" i="7"/>
  <c r="O31" i="7"/>
  <c r="H35" i="7"/>
  <c r="N35" i="7"/>
  <c r="O23" i="7"/>
  <c r="M23" i="7"/>
  <c r="J35" i="7"/>
  <c r="J31" i="7"/>
  <c r="L35" i="7"/>
  <c r="G23" i="7"/>
  <c r="P21" i="7"/>
  <c r="P11" i="7"/>
  <c r="P37" i="7"/>
  <c r="O29" i="7"/>
  <c r="K29" i="7"/>
  <c r="N29" i="7"/>
  <c r="J29" i="7"/>
  <c r="M29" i="7"/>
  <c r="H29" i="7"/>
  <c r="L29" i="7"/>
  <c r="G29" i="7"/>
  <c r="P9" i="7"/>
  <c r="E14" i="7"/>
  <c r="D37" i="1"/>
  <c r="F344" i="1"/>
  <c r="I344" i="1" s="1"/>
  <c r="E1407" i="6"/>
  <c r="M1407" i="6" s="1"/>
  <c r="F345" i="1" s="1"/>
  <c r="I345" i="1" s="1"/>
  <c r="D373" i="1"/>
  <c r="E48" i="7" s="1"/>
  <c r="P17" i="7"/>
  <c r="N39" i="7"/>
  <c r="G39" i="7"/>
  <c r="L39" i="7"/>
  <c r="H39" i="7"/>
  <c r="J39" i="7"/>
  <c r="K39" i="7"/>
  <c r="M39" i="7"/>
  <c r="O39" i="7"/>
  <c r="P31" i="7" l="1"/>
  <c r="M25" i="7"/>
  <c r="O25" i="7"/>
  <c r="L25" i="7"/>
  <c r="H25" i="7"/>
  <c r="P23" i="7"/>
  <c r="K25" i="7"/>
  <c r="J25" i="7"/>
  <c r="I380" i="1"/>
  <c r="G25" i="7"/>
  <c r="P35" i="7"/>
  <c r="P29" i="7"/>
  <c r="D341" i="1"/>
  <c r="K15" i="7"/>
  <c r="N15" i="7"/>
  <c r="G15" i="7"/>
  <c r="O15" i="7"/>
  <c r="H15" i="7"/>
  <c r="L15" i="7"/>
  <c r="J15" i="7"/>
  <c r="M15" i="7"/>
  <c r="L49" i="7"/>
  <c r="G49" i="7"/>
  <c r="O49" i="7"/>
  <c r="K49" i="7"/>
  <c r="N49" i="7"/>
  <c r="J49" i="7"/>
  <c r="M49" i="7"/>
  <c r="H49" i="7"/>
  <c r="P39" i="7"/>
  <c r="P15" i="7" l="1"/>
  <c r="E42" i="7"/>
  <c r="D235" i="1"/>
  <c r="P49" i="7"/>
  <c r="D5" i="1" l="1"/>
  <c r="D378" i="1"/>
  <c r="M43" i="7"/>
  <c r="M50" i="7" s="1"/>
  <c r="H43" i="7"/>
  <c r="H50" i="7" s="1"/>
  <c r="L43" i="7"/>
  <c r="L50" i="7" s="1"/>
  <c r="G43" i="7"/>
  <c r="O43" i="7"/>
  <c r="O50" i="7" s="1"/>
  <c r="K43" i="7"/>
  <c r="K50" i="7" s="1"/>
  <c r="N43" i="7"/>
  <c r="N50" i="7" s="1"/>
  <c r="J43" i="7"/>
  <c r="J50" i="7" s="1"/>
  <c r="E50" i="7"/>
  <c r="F42" i="7" s="1"/>
  <c r="N51" i="7" l="1"/>
  <c r="L51" i="7"/>
  <c r="K51" i="7"/>
  <c r="H51" i="7"/>
  <c r="F38" i="7"/>
  <c r="F40" i="7"/>
  <c r="F28" i="7"/>
  <c r="F20" i="7"/>
  <c r="F48" i="7"/>
  <c r="F34" i="7"/>
  <c r="F44" i="7"/>
  <c r="F18" i="7"/>
  <c r="F10" i="7"/>
  <c r="F16" i="7"/>
  <c r="F30" i="7"/>
  <c r="F8" i="7"/>
  <c r="F24" i="7"/>
  <c r="F36" i="7"/>
  <c r="F46" i="7"/>
  <c r="F14" i="7"/>
  <c r="F26" i="7"/>
  <c r="F22" i="7"/>
  <c r="O51" i="7"/>
  <c r="M51" i="7"/>
  <c r="J51" i="7"/>
  <c r="P43" i="7"/>
  <c r="G50" i="7"/>
  <c r="G51" i="7" s="1"/>
  <c r="G52" i="7" s="1"/>
  <c r="H52" i="7" l="1"/>
  <c r="J52" i="7" s="1"/>
  <c r="K52" i="7" s="1"/>
  <c r="L52" i="7" s="1"/>
  <c r="M52" i="7" s="1"/>
  <c r="N52" i="7" s="1"/>
  <c r="F50" i="7"/>
  <c r="P50" i="7"/>
  <c r="H5" i="7" s="1"/>
  <c r="O52" i="7"/>
</calcChain>
</file>

<file path=xl/sharedStrings.xml><?xml version="1.0" encoding="utf-8"?>
<sst xmlns="http://schemas.openxmlformats.org/spreadsheetml/2006/main" count="4436" uniqueCount="1065">
  <si>
    <t>MEMÓRIA DE CÁLCULO</t>
  </si>
  <si>
    <t>OBRA:</t>
  </si>
  <si>
    <t>CONSTRUÇÃO DE QUADRA POLIESPORTIVA CÔNEGO JOSÉ HIGINO</t>
  </si>
  <si>
    <t xml:space="preserve">SICOR-MG - 10/2025 _ SINAPI-12/2025 - NÃO DESONERADO   </t>
  </si>
  <si>
    <t>DATA:</t>
  </si>
  <si>
    <t>1 - SERVIÇOS PRELIMINARES</t>
  </si>
  <si>
    <t>4 - COBERTURA, PISOS, ALAMBRADOS E ADJACENTES</t>
  </si>
  <si>
    <t>2 -LEVANTAMENTOS E PROJETOS</t>
  </si>
  <si>
    <t xml:space="preserve">5 - EQUIPAMENTOS ESPORTIVOS </t>
  </si>
  <si>
    <t>3 - PALCO, SANITÁRIO E VESTIÁRIOS</t>
  </si>
  <si>
    <t>6 - LIMPEZAS E BOTA-FORA</t>
  </si>
  <si>
    <t>ROTEIRO GENÉRICO BÁSICO - EDIFICAÇÕES</t>
  </si>
  <si>
    <t xml:space="preserve"> - SERVIÇOS PRELIMINARES</t>
  </si>
  <si>
    <t xml:space="preserve"> - MOVIMENTO DE TERRA</t>
  </si>
  <si>
    <t>1.1</t>
  </si>
  <si>
    <t xml:space="preserve"> - PLACA DE IDENTIFICAÇÃO DA OBRA</t>
  </si>
  <si>
    <t>2.1</t>
  </si>
  <si>
    <t xml:space="preserve"> - ESCAVAÇÃO MECÂNICA</t>
  </si>
  <si>
    <t>1.2</t>
  </si>
  <si>
    <t xml:space="preserve"> - CAPINA E LIMPEZA</t>
  </si>
  <si>
    <t>2.2</t>
  </si>
  <si>
    <t xml:space="preserve"> - ESCAVAÇÃO MANUAL</t>
  </si>
  <si>
    <t>1.3</t>
  </si>
  <si>
    <t xml:space="preserve"> - BARRACÃO DE OBRA</t>
  </si>
  <si>
    <t>2.3</t>
  </si>
  <si>
    <t xml:space="preserve"> - CARGA MECÂNICA</t>
  </si>
  <si>
    <t>1.4</t>
  </si>
  <si>
    <t xml:space="preserve"> - TAPUME</t>
  </si>
  <si>
    <t>2.4</t>
  </si>
  <si>
    <t xml:space="preserve"> - CARGA MANUAL</t>
  </si>
  <si>
    <t>1.5</t>
  </si>
  <si>
    <t xml:space="preserve"> - LOCAÇÃO</t>
  </si>
  <si>
    <t>2.5</t>
  </si>
  <si>
    <t xml:space="preserve"> - TRANSPORTE PARA BOTA-FORA</t>
  </si>
  <si>
    <t xml:space="preserve"> - INFRAESTRUTURA</t>
  </si>
  <si>
    <t xml:space="preserve"> - SUPERESTRUTURA</t>
  </si>
  <si>
    <t>3.1</t>
  </si>
  <si>
    <t xml:space="preserve"> - FUNDAÇÕES</t>
  </si>
  <si>
    <t>4.1</t>
  </si>
  <si>
    <t xml:space="preserve"> - VIGAS E PILARES</t>
  </si>
  <si>
    <t>3.1.1</t>
  </si>
  <si>
    <t>4.1.1</t>
  </si>
  <si>
    <t xml:space="preserve"> - CORTE, DOBRA E ARMAÇÃO DE FERRAGENS</t>
  </si>
  <si>
    <t>3.1.2</t>
  </si>
  <si>
    <t xml:space="preserve"> - LASTRO DE CONCRETO MAGRO</t>
  </si>
  <si>
    <t>4.1.2</t>
  </si>
  <si>
    <t xml:space="preserve"> - FORMA</t>
  </si>
  <si>
    <t>3.1.3</t>
  </si>
  <si>
    <t>4.1.3</t>
  </si>
  <si>
    <t xml:space="preserve"> - CONCRETO</t>
  </si>
  <si>
    <t>3.1.4</t>
  </si>
  <si>
    <t>4.2</t>
  </si>
  <si>
    <t xml:space="preserve"> - LAJES DE PISO E DE COBERTURA</t>
  </si>
  <si>
    <t xml:space="preserve"> - VEDAÇÃO E FECHAMENTOS</t>
  </si>
  <si>
    <t>4.2.1</t>
  </si>
  <si>
    <t xml:space="preserve"> - CIMBRAMENTO</t>
  </si>
  <si>
    <t>5.1</t>
  </si>
  <si>
    <t xml:space="preserve"> - ALVENARIA 0,10 M</t>
  </si>
  <si>
    <t>4.2.2</t>
  </si>
  <si>
    <t>5.2</t>
  </si>
  <si>
    <t xml:space="preserve"> - ALVENARIA 0,15 M</t>
  </si>
  <si>
    <t>4.2.3</t>
  </si>
  <si>
    <t xml:space="preserve"> - COBERTURA</t>
  </si>
  <si>
    <t>4.2.4</t>
  </si>
  <si>
    <t xml:space="preserve"> - CONCRETO ESTRUTURAL</t>
  </si>
  <si>
    <t>6.1</t>
  </si>
  <si>
    <t xml:space="preserve"> - ENGRADAMENTO</t>
  </si>
  <si>
    <t xml:space="preserve"> - INSTALAÇÕES HIDRO-SANITÁRIAS</t>
  </si>
  <si>
    <t>6.2</t>
  </si>
  <si>
    <t xml:space="preserve"> - COBERTURA EM TELHA DE FIRBROCIMENTO</t>
  </si>
  <si>
    <t>7.1</t>
  </si>
  <si>
    <t xml:space="preserve"> - PONTO DE ÁGUA</t>
  </si>
  <si>
    <t>6.3</t>
  </si>
  <si>
    <t xml:space="preserve"> - CALHA DE CHAPA GALVANIZADA</t>
  </si>
  <si>
    <t>7.2</t>
  </si>
  <si>
    <t xml:space="preserve"> - PONTO DE ESGOTO</t>
  </si>
  <si>
    <t>6.4</t>
  </si>
  <si>
    <t xml:space="preserve"> - CONDUTOR DE TUBO PVC</t>
  </si>
  <si>
    <t>7.3</t>
  </si>
  <si>
    <t xml:space="preserve"> - CAIXA D'ÁGUA</t>
  </si>
  <si>
    <t>7.4</t>
  </si>
  <si>
    <t xml:space="preserve"> - TORNEIRA</t>
  </si>
  <si>
    <t xml:space="preserve"> - ESQUADRIAS METÁLICAS E DE MADEIRA</t>
  </si>
  <si>
    <t>7.5</t>
  </si>
  <si>
    <t xml:space="preserve"> - VÁLVULA DE DESCARGA </t>
  </si>
  <si>
    <t>8.1</t>
  </si>
  <si>
    <t xml:space="preserve"> - ESQUADRIAS METÁLICA</t>
  </si>
  <si>
    <t>7.6</t>
  </si>
  <si>
    <t xml:space="preserve"> - SIFÃO</t>
  </si>
  <si>
    <t>8.2</t>
  </si>
  <si>
    <t xml:space="preserve"> - ESQUADRIAS DE MADEIRA</t>
  </si>
  <si>
    <t>7.7</t>
  </si>
  <si>
    <t xml:space="preserve"> - CAIXA SIFONAFA</t>
  </si>
  <si>
    <t>8.3</t>
  </si>
  <si>
    <t xml:space="preserve"> - FECHADURA</t>
  </si>
  <si>
    <t>7.8</t>
  </si>
  <si>
    <t xml:space="preserve"> - OUTROS</t>
  </si>
  <si>
    <t xml:space="preserve"> - PISOS E ACABAMENTOS</t>
  </si>
  <si>
    <t xml:space="preserve"> - INSTALAÇÕES ELÉTRICAS</t>
  </si>
  <si>
    <t>10.1</t>
  </si>
  <si>
    <t xml:space="preserve"> - LAJE DE TRANSIÇÃO</t>
  </si>
  <si>
    <t>9.1</t>
  </si>
  <si>
    <t xml:space="preserve"> - PADRÃO DE ENERGIA</t>
  </si>
  <si>
    <t>10.2</t>
  </si>
  <si>
    <t xml:space="preserve"> - CONTRAPISO</t>
  </si>
  <si>
    <t>9.2</t>
  </si>
  <si>
    <t xml:space="preserve"> - PONTO DE LUZ</t>
  </si>
  <si>
    <t>10.3</t>
  </si>
  <si>
    <t xml:space="preserve"> - PISO CERÂMICO E SOLEIRA</t>
  </si>
  <si>
    <t>9.3</t>
  </si>
  <si>
    <t xml:space="preserve"> - PONTO DE TOMADA</t>
  </si>
  <si>
    <t>10.4</t>
  </si>
  <si>
    <t xml:space="preserve"> - RODAPÉ CERÂMICO</t>
  </si>
  <si>
    <t>9.4</t>
  </si>
  <si>
    <t xml:space="preserve"> - QUADRO DE DISTRIBUIÇÃO</t>
  </si>
  <si>
    <t>10.5</t>
  </si>
  <si>
    <t xml:space="preserve"> - CHAPISCO</t>
  </si>
  <si>
    <t>9.5</t>
  </si>
  <si>
    <t xml:space="preserve"> - CHUVEIRO ELÉTRICO</t>
  </si>
  <si>
    <t>10.6</t>
  </si>
  <si>
    <t xml:space="preserve"> - REBOCO</t>
  </si>
  <si>
    <t>9.6</t>
  </si>
  <si>
    <t>10.7</t>
  </si>
  <si>
    <t xml:space="preserve"> - AZULEJO </t>
  </si>
  <si>
    <t>10.8</t>
  </si>
  <si>
    <t xml:space="preserve"> - LOUÇAS, BANCADAS  E LUMINÁRIAS</t>
  </si>
  <si>
    <t xml:space="preserve"> - PINTURA E VIDROS</t>
  </si>
  <si>
    <t>11.1</t>
  </si>
  <si>
    <t xml:space="preserve"> - PIA EM AÇO INOX</t>
  </si>
  <si>
    <t>12.1</t>
  </si>
  <si>
    <t xml:space="preserve"> - EMASSAMENTO LÁTEX PVA</t>
  </si>
  <si>
    <t>11.2</t>
  </si>
  <si>
    <t xml:space="preserve"> - TANQUE DE 2 BOJOS</t>
  </si>
  <si>
    <t>12.2</t>
  </si>
  <si>
    <t xml:space="preserve"> - LÍQUIDO SELADOR</t>
  </si>
  <si>
    <t>11.3</t>
  </si>
  <si>
    <t xml:space="preserve"> - LAVATÓRIO</t>
  </si>
  <si>
    <t>12.3</t>
  </si>
  <si>
    <t xml:space="preserve"> - PINTURA LÁTEX PVA</t>
  </si>
  <si>
    <t>11.4</t>
  </si>
  <si>
    <t xml:space="preserve"> - VASO SANITÁRIO</t>
  </si>
  <si>
    <t>12.4</t>
  </si>
  <si>
    <t xml:space="preserve"> - PINTURA ACRÍLICA</t>
  </si>
  <si>
    <t>11.5</t>
  </si>
  <si>
    <t xml:space="preserve"> - BANCADA DE GRANITO</t>
  </si>
  <si>
    <t>12.5</t>
  </si>
  <si>
    <t xml:space="preserve"> - EMASSAMENTO A ÓLEO</t>
  </si>
  <si>
    <t>11.6</t>
  </si>
  <si>
    <t xml:space="preserve"> - LUMINÁRIAS</t>
  </si>
  <si>
    <t>12.6</t>
  </si>
  <si>
    <t xml:space="preserve"> - PINTURA ÓLEO/ESMALTE</t>
  </si>
  <si>
    <t>11.7</t>
  </si>
  <si>
    <t xml:space="preserve"> - LÂMPADAS</t>
  </si>
  <si>
    <t>12.7</t>
  </si>
  <si>
    <t xml:space="preserve"> - PINTURA DE ESQUADRIA METÁLICA</t>
  </si>
  <si>
    <t>11.8</t>
  </si>
  <si>
    <t>12.8</t>
  </si>
  <si>
    <t xml:space="preserve"> - PINTURA DE ESQUADRIA DE MADEIRA</t>
  </si>
  <si>
    <t>SERVIÇOS PRELIMINARES</t>
  </si>
  <si>
    <t>ED-28427</t>
  </si>
  <si>
    <t>FORNECIMENTO E COLOCAÇÃO DE PLACA DE OBRA EM CHAPA GALVANIZADA #26, ESP. 0,45MM, DIMENSÃO (3X1,5)M, PLOTADA COM ADESIVO VINÍLICO, AFIXADA COM REBITES 4,8X40MM, EM ESTRUTURA METÁLICA DE METALON 20X20MM, ESP. 1,25MM, INCLUSIVE SUPORTE EM EUCALIPTO AUTOCLAVADO PINTADO COM TINTA PVA DUAS (2) DEMÃOS</t>
  </si>
  <si>
    <t>UNID</t>
  </si>
  <si>
    <t>(CUSTO/UNI:</t>
  </si>
  <si>
    <t>CÓDIGO:</t>
  </si>
  <si>
    <r>
      <rPr>
        <i/>
        <sz val="10"/>
        <rFont val="Arial"/>
        <charset val="134"/>
      </rPr>
      <t>SICOR-MG</t>
    </r>
    <r>
      <rPr>
        <sz val="10"/>
        <rFont val="Arial"/>
        <charset val="134"/>
      </rPr>
      <t>)</t>
    </r>
  </si>
  <si>
    <t>PLACA DE OBRA</t>
  </si>
  <si>
    <t>x</t>
  </si>
  <si>
    <t xml:space="preserve"> =</t>
  </si>
  <si>
    <t>ED-16350</t>
  </si>
  <si>
    <t>LOCAÇÃO DE CONTAINER COM ISOLAMENTO TÉRMICO, TIPO 3, PARA DEPÓSITO/FERRAMENTARIA DE OBRA, COM MEDIDAS REFERENCIAIS DE (6) METROS COMPRIMENTO, (2,3) METROS LARGURA E (2,5) METROS ALTURA ÚTIL INTERNA, INCLUSIVE LIGAÇÕES ELÉTRICAS INTERNAS, EXCLUSIVE MOBILIZAÇÃO/ DESMOBILIZAÇÃO E LIGAÇÕES PROVISÓRIAS EXTERNAS</t>
  </si>
  <si>
    <t>MÊS</t>
  </si>
  <si>
    <t>(CUSTO/MÊS:</t>
  </si>
  <si>
    <t>CONTAINER</t>
  </si>
  <si>
    <t>ED-50137</t>
  </si>
  <si>
    <t>MOBILIZAÇÃO E DESMOBILIZAÇÃO DE CONTAINER, INCLUSIVE CARGA, DESCARGA E TRANSPORTE EM CAMINHÃO CARROCERIA COM GUINDAUTO (MUNCK), EXCLUSIVE LOCAÇÃO DO CONTAINER</t>
  </si>
  <si>
    <r>
      <rPr>
        <i/>
        <sz val="10"/>
        <rFont val="Arial"/>
        <charset val="134"/>
      </rPr>
      <t>SETOP-MG</t>
    </r>
    <r>
      <rPr>
        <sz val="10"/>
        <rFont val="Arial"/>
        <charset val="134"/>
      </rPr>
      <t>)</t>
    </r>
  </si>
  <si>
    <t>INSTALAÇÃO DE APOIO</t>
  </si>
  <si>
    <t>ED-50155</t>
  </si>
  <si>
    <t>LOCAÇÃO DE BANHEIRO QUÍMICO, DIMENSÃO (110X120X230)CM, LINHA PADRÃO, CONTENDO UMA (1) PIA/HIGIENIZADOR DE MÃOS, INCLUSIVE MANUTENÇÃO E MOBILIZAÇÃO/DESMOBILIZAÇÃO</t>
  </si>
  <si>
    <t>(CUSTO/M2:</t>
  </si>
  <si>
    <t>ED-21780</t>
  </si>
  <si>
    <t>VIGIA NOTURNO COM ENCARGOS COMPLEMENTARES</t>
  </si>
  <si>
    <t>SEGURANÇA DA OBRA</t>
  </si>
  <si>
    <t>1.6</t>
  </si>
  <si>
    <t>ED-21777</t>
  </si>
  <si>
    <t xml:space="preserve"> TÉCNICO EM SEGURANÇA DO TRABALHO COM ENCARGOS COMPLEMENTARES</t>
  </si>
  <si>
    <t>SEGURANÇA DO TRABALHO</t>
  </si>
  <si>
    <t>1.7</t>
  </si>
  <si>
    <t>ED-17989</t>
  </si>
  <si>
    <t>LOCAÇÃO DE OBRA COM GABARITO DE TÁBUAS CORRIDAS PONTALETADAS A CADA 2,00M, REAPROVEITAMENTO (2X), INCLUSIVE ACOMPANHAMENTO DE EQUIPE TOPOGRÁFICA PARA MARCAÇÃO DE PONTO TOPOGRÁFICO</t>
  </si>
  <si>
    <t>M</t>
  </si>
  <si>
    <t>(CUSTO/M:</t>
  </si>
  <si>
    <t>LOCAÇÃO DA OBRA</t>
  </si>
  <si>
    <t>TOTAL</t>
  </si>
  <si>
    <t>1.8</t>
  </si>
  <si>
    <t>ED-29823</t>
  </si>
  <si>
    <t>TAPUME FIXO DE PROTEÇÃO PARA FECHAMENTO DE OBRA EM TELHA METÁLICA GALVANIZADA, TIPO TRAPEZOIDAL, ESP. 0,5MM, COM MÓDULO NA DIMENSÃO DE (300X220)CM, COM REAPROVEITAMENTO, EXCLUSIVE PINTURA ESMALTE, INCLUSIVE PONTALETE E FIXAÇÃOCOM DUAS (2) DEMÃOS, EXCLUSIVE ABERTURA PARA PORTÃO</t>
  </si>
  <si>
    <t>M2</t>
  </si>
  <si>
    <t>1.9</t>
  </si>
  <si>
    <t>ED-14457</t>
  </si>
  <si>
    <t>PORTÃO PARA TAPUME FIXO DE PROTEÇÃO COM FECHAMENTO DE OBRA EM TELHA METÁLICA GALVANIZADA, TIPO TRAPEZOIDAL ESP. 0,5MM, COM MÓDULO NA DIMENSÃO DE (300X220)CM, EXCLUSIVE PINTURA ESMALTEREAPROVEITAMENTO, EXCLUSIVE PINTURA ESMALTE, INCLUSIVE PONTALETE E FIXAÇÃOCOM DUAS (2) DEMÃOS, EXCLUSIVE ABERTURA PARA PORTÃO</t>
  </si>
  <si>
    <t>LEVANTAMENTOS E PROJETOS</t>
  </si>
  <si>
    <t>CO-28390</t>
  </si>
  <si>
    <t>MOBILIZAÇÃO E DESMOBILIZAÇÃO DE EQUIPAMENTO DE SONDAGEM A PERCUSSÃO COM ENSAIO DE PENETRAÇÃO PADRÃO (SPT) - (CUSTO FIXO)</t>
  </si>
  <si>
    <t>SPT - MOBILIZAÇÃO E DESMOBILIZAÇÃO POR EQUIPAMENTOS</t>
  </si>
  <si>
    <t>CO-28388</t>
  </si>
  <si>
    <t xml:space="preserve"> SONDAGEM A PERCUSSÃO COM ENSAIO DE PENETRAÇÃO PADRÃO (SPT), DIÂMETRO 2.1/2", EXCLUSIVE MOBILIZAÇÃO E DESMOBILIZAÇÃO</t>
  </si>
  <si>
    <t>SONDAGEM A PERCUSSÃO -  MÍNIMO DE 5 a 6 FUROS</t>
  </si>
  <si>
    <t>CO-27422</t>
  </si>
  <si>
    <t>PROJETO EXECUTIVO DE ARQUITETURA</t>
  </si>
  <si>
    <t>PR A1</t>
  </si>
  <si>
    <t>(CUSTO/PR A1:</t>
  </si>
  <si>
    <t>PROJETO EXECUTIVO DE ARQUITETURA FORMATO A1</t>
  </si>
  <si>
    <t>CO-27427</t>
  </si>
  <si>
    <t>PROJETO EXECUTIVO DE ESTRUTURA DE CONCRETO</t>
  </si>
  <si>
    <t xml:space="preserve">PR A1 </t>
  </si>
  <si>
    <t>PROJETO EXECUTIVO E ESTRUTURAL DE ESTRUTURA DE CONCRETO</t>
  </si>
  <si>
    <t>CO-27428</t>
  </si>
  <si>
    <t>PROJETO EXECUTIVO DE ESTRUTURA METÁLICA</t>
  </si>
  <si>
    <t>PROJETO EXECUTIVO E ESTRUTURAL DE ESTRUTURA METÁLICA</t>
  </si>
  <si>
    <t>2.6</t>
  </si>
  <si>
    <t>CO-27430</t>
  </si>
  <si>
    <t>PROJETO EXECUTIVO DE INSTALAÇÕES HIDROSSANITÁRIAS</t>
  </si>
  <si>
    <t>PROJETO EXECUTIVO DE INSTALAÇÕES HIDROSANITÁRIAS EM FORMATO A1</t>
  </si>
  <si>
    <t>2.7</t>
  </si>
  <si>
    <t>CO-27431</t>
  </si>
  <si>
    <t>PROJETO EXECUTIVO DE INSTALAÇÕES ELÉTRICAS</t>
  </si>
  <si>
    <t>PROJETO EXECUTIVO DE INSTALAÇÕES ELÉTRICAS EM FORMATO A1</t>
  </si>
  <si>
    <t>2.8</t>
  </si>
  <si>
    <t xml:space="preserve">CO-27426 </t>
  </si>
  <si>
    <t xml:space="preserve"> PROJETO EXECUTIVO DE DRENAGEM PLUVIAL </t>
  </si>
  <si>
    <t>PROJETO EXECUTIVO DE DRENAGEM</t>
  </si>
  <si>
    <t>PALCO, SANITÁRIO, VESTIÁRIOS E RESERVATÓRIO DE ÁGUA PLUVIAL</t>
  </si>
  <si>
    <t>INFRAESTRUTURA - FUNDAÇÕES</t>
  </si>
  <si>
    <t>ED-48443</t>
  </si>
  <si>
    <t>DEMOLIÇÃO MECANIZADA DE CONCRETO ARMADO, COM EQUIPAMENTO ELÉTRICO, INCLUSIVE AFASTAMENTO E EMPILHAMENTO, EXCLUSIVE TRANSPORTE E RETIRADA DO MATERIAL DEMOLIDO</t>
  </si>
  <si>
    <t>M3</t>
  </si>
  <si>
    <t xml:space="preserve"> </t>
  </si>
  <si>
    <t>(CUSTO/M3:</t>
  </si>
  <si>
    <t>BLOCOS DE FUNDAÇÃO</t>
  </si>
  <si>
    <t>CINTAMENTO DA FUNDAÇÃO</t>
  </si>
  <si>
    <t>CINTAMENTO DA FUNDAÇÃO - RAMPA</t>
  </si>
  <si>
    <t>CINTAMENTO DA FUNDAÇÃO - ESCADA</t>
  </si>
  <si>
    <t>ESCAVAÇÃO MANUAL PARA BLOCO DE COROAMENTO OU SAPATA (INCLUINDO ESCAVAÇÃO PARA COLOCAÇÃO DE FÔRMAS). AF_01/2024</t>
  </si>
  <si>
    <r>
      <rPr>
        <i/>
        <sz val="10"/>
        <rFont val="Arial"/>
        <charset val="134"/>
      </rPr>
      <t>SINAPI-MG</t>
    </r>
    <r>
      <rPr>
        <sz val="10"/>
        <rFont val="Arial"/>
        <charset val="134"/>
      </rPr>
      <t>)</t>
    </r>
  </si>
  <si>
    <t>ESCAVAÇÃO MANUAL PARA VIGA BALDRAME OU SAPATA CORRIDA (INCLUINDO ESCAVAÇÃO PARA COLOCAÇÃO DE FÔRMAS). AF_01/2024</t>
  </si>
  <si>
    <t>CINTAMENTO DA FUNDAÇÃO (BALDRAME)</t>
  </si>
  <si>
    <t>ED-51093</t>
  </si>
  <si>
    <t>APILOAMENTO MANUAL EM FUNDO DE VALA COM SOQUETE, EXCLUSIVE ESCAVAÇÃO</t>
  </si>
  <si>
    <t>3.1.5</t>
  </si>
  <si>
    <t>ED-50859</t>
  </si>
  <si>
    <t>BLOCO ARMADO EM CONCRETO 20 MPa, INCLUSIVE LASTRO 5 CM EM CONCRETO MAGRO 9 MPa, FÔRMAS LATERAIS E DESFORMA</t>
  </si>
  <si>
    <t>3.1.6</t>
  </si>
  <si>
    <t>ED-50860</t>
  </si>
  <si>
    <t>CINTA ARMADA EM CONCRETO 20 MPa, INCLUSIVE LASTRO 5 CM EM CONCRETO MAGRO 9 MPa, FÔRMAS LATERAIS E DESFORMA</t>
  </si>
  <si>
    <r>
      <rPr>
        <i/>
        <sz val="10"/>
        <rFont val="Arial"/>
        <charset val="134"/>
      </rPr>
      <t>SICOR-MG_JAN-2025</t>
    </r>
    <r>
      <rPr>
        <sz val="10"/>
        <rFont val="Arial"/>
        <charset val="134"/>
      </rPr>
      <t>)</t>
    </r>
  </si>
  <si>
    <t>3.1.7</t>
  </si>
  <si>
    <t>ED-51121</t>
  </si>
  <si>
    <t>REATERRO MANUAL DE VALA, INCLUSIVE ESPALHAMENTO E
COMPACTAÇÃO MECANIZADA COM PLACA VIBRATÓRIA</t>
  </si>
  <si>
    <t>VOLUME DAS ESCAVAÇÕES</t>
  </si>
  <si>
    <t>VOLUME DOS CONCRETOS  ( DEDUÇÕES )</t>
  </si>
  <si>
    <t>3.2</t>
  </si>
  <si>
    <t>SUPERESTRUTURA - LJES, VIGAS E PILARES</t>
  </si>
  <si>
    <t>3.2.1</t>
  </si>
  <si>
    <t>ED-50842</t>
  </si>
  <si>
    <t>PILAR EM CONCRETO APARENTE 20 MPa, INCLUSIVE ARMAÇÃO, FÔRMA PLASTIFICADA E DESFORMA</t>
  </si>
  <si>
    <t>PILARES DE SUSTENTAÇÃO _ PAREDES E LAJES</t>
  </si>
  <si>
    <t>3.2.2</t>
  </si>
  <si>
    <t>ED-50850</t>
  </si>
  <si>
    <t>VIGA DE 0,21 A 0,35 M DE LARGURA EM CONCRETO 20MPa, APARENTE, ARMAÇÃO, FÔRMA PLASTIFICADA, ESCORAMENTO E DESFORMA</t>
  </si>
  <si>
    <t>VIGAMENTO DAS  ESTRUTURAS</t>
  </si>
  <si>
    <t>3.2.3</t>
  </si>
  <si>
    <t>ED-50247</t>
  </si>
  <si>
    <t>LAJE PRÉ-MOLDADA UNIDIRECIONAL COM LAJOTA CERÂMICA,
CAPEAMENTO DE 4CM, SOBRECARGA DE 200KG/M2, ALTURA
TOTAL DE 11CM E VÃO LIVRE MÁXIMO DE 5M, INCLUSIVE
CONCRETO ESTRUTURAL, USINADO BOMBEADO COM FCK DE
20MPA, EXCLUSIVE TELA ARMADA E CIMBRAMENTO</t>
  </si>
  <si>
    <t>(CUSTO/M2.:</t>
  </si>
  <si>
    <t>DEPÓSITO DE MATERIRAL E CAMARIM</t>
  </si>
  <si>
    <t>VESTIÁRIOS E SANITÁRIO</t>
  </si>
  <si>
    <t>3.3</t>
  </si>
  <si>
    <t>ALVENARIAS, ESQUADRIAS E CORRIMÃOS</t>
  </si>
  <si>
    <t>3.3.1</t>
  </si>
  <si>
    <t>ED-48232</t>
  </si>
  <si>
    <t>ALVENARIA DE VEDAÇÃO COM TIJOLO CERÂMICO FURADO, ESP. 14CM, PARA REVESTIMENTO, INCLUSIVE ARGAMASSA PARA ASSENTAMENTO</t>
  </si>
  <si>
    <t>3.3.2</t>
  </si>
  <si>
    <t>ED-48220</t>
  </si>
  <si>
    <t>ALVENARIA DE BLOCO DE CONCRETO CHEIO SEM ARMAÇÃO, EM CONCRETO COM FCK DE 20MPA , ESP. 19CM, PARA REVESTIMENTO, INCLUSIVE ARGAMASSA PARA ASSENTAMENTO ( DETALHE D - CADERNO SEDS)</t>
  </si>
  <si>
    <t>PALCO</t>
  </si>
  <si>
    <t>RAMPA DE ACESSO AO PALCO</t>
  </si>
  <si>
    <t>ESCADA DE ACESSO AO PALCO</t>
  </si>
  <si>
    <t>3.3.3</t>
  </si>
  <si>
    <t xml:space="preserve"> ED-23034</t>
  </si>
  <si>
    <t>PORTA METÁLICA, TIPO DE ABRIR, COM UMA (1) FOLHA, EM CHAPA GALVANIZADA LAMBRIL, MODELO QUADRADO, INCLUSIVE PINTURA ANTICORROSIVA A BASE DE ÓXIDO DE FERRO (ZARCÃO), UMA (1) DEMÃO, FORNECIMENTO E ASSENTAMENTO, EXCLUSIVE FECHADURA E DOBRADIÇA</t>
  </si>
  <si>
    <t>P1 -  DEP. DE   MATERIAL, CAMARIM, E  VESTIÁRIOS</t>
  </si>
  <si>
    <t>P2 -  PORTA  PCD</t>
  </si>
  <si>
    <t>P3 -  BOXS  VESTIÁRIOS</t>
  </si>
  <si>
    <t>3.3.4</t>
  </si>
  <si>
    <t>JANELA EM ALUMÍNIO TIPO BASCULANTE, COMPLETA, LINHA 25/SUPREMA, ACABAMENTO ANODIZADO NATURAL, INCLUSIVE PERFIS E VIDRO LISO 4MM E INSTALAÇÃO</t>
  </si>
  <si>
    <t>J1-VESTIÁRIOS E SANITÁRIO PCD</t>
  </si>
  <si>
    <t>J2-DEPÓSITO DE MATERIRAL E CAMARIM</t>
  </si>
  <si>
    <t>3.3.5</t>
  </si>
  <si>
    <t>ED-49697</t>
  </si>
  <si>
    <t>DOBRADIÇA DE FERRO, MEDIDAS (3"X2.1/2"), TIPO PINO SOLTO COM BOLA, ACABAMENTO CROMADO, INCLUSIVE ACESSÓRIOS PARA FIXAÇÃO</t>
  </si>
  <si>
    <t>(CUSTO/UN:</t>
  </si>
  <si>
    <t>3.3.6</t>
  </si>
  <si>
    <t xml:space="preserve"> ED-49699</t>
  </si>
  <si>
    <t>FECHADURA TIPO EXTERNA, GRAU DE SEGURANÇA MÉDIO, DISTÂNCIA DE BROCA 40MM, ACABAMENTO COM ESPELHO CROMADO E MAÇANETA MODELO ALAVANCA EM ZAMAC, INCLUSIVE ACESSÓRIOS PARA FIXAÇÃO E DUAS (2) CHAVES</t>
  </si>
  <si>
    <t>3.3.7</t>
  </si>
  <si>
    <t>ED-49701</t>
  </si>
  <si>
    <t>FECHADURA TIPO BANHEIRO (TRANQUETA), GRAU DE SEGURANÇA MÉDIO, DISTÂNCIA DE BROCA 40MM, ACABAMENTO COM ESPELHO CROMADO E MAÇANETA MODELO ALAVANCA EM ZAMAC, INCLUSIVE ACESSÓRIOS PARA FIXAÇÃO E UMA (1) CHAVE</t>
  </si>
  <si>
    <t>3.3.8</t>
  </si>
  <si>
    <t>ED-32000</t>
  </si>
  <si>
    <t>CORRIMÃO DUPLO EM TUBO GALVANIZADO, COM COSTURA, DIÂMETRO 1.1/2", ESP. 3MM, FIXADO EM ALVENARIA, INCLUSIVE SUPORTE PARA CORRIMÃO EM BARRA CHATA (1"X1/2"), EXCLUSIVE PINTURA</t>
  </si>
  <si>
    <t>RAMPA  DE ACESSIBILIDADE   PARA O  PALCO</t>
  </si>
  <si>
    <t>ESCADA DE ACESSO AO  PALCO</t>
  </si>
  <si>
    <t>3.3.9</t>
  </si>
  <si>
    <t>ED-32103</t>
  </si>
  <si>
    <t>GUARDA-CORPO EXTERNO, ALTURA 130CM, EM TUBO GALVANIZADO, COM COSTURA, DIÂMETRO 2", ESP. 3MM, GRADIL COM DIVISÃO VERTICAL EM TUBO GALVANIZADO, COM COSTURA, DIÂMETRO 1", ESP. 3MM, INCLUSIVE CORRIMÃO DUPLO, EXCLUSIVE PINTURA</t>
  </si>
  <si>
    <t>RAMPA  DE   ACESSIBILIDADE   PARA O  PALCO</t>
  </si>
  <si>
    <t>3.4</t>
  </si>
  <si>
    <t>INSTALAÇÕES ELÉTRICAS (INCLUSIVE RESERVATÓRIO)</t>
  </si>
  <si>
    <t>3.4.1</t>
  </si>
  <si>
    <t>ED-49114</t>
  </si>
  <si>
    <t>CONJUNTO PARA CONDULETE DE 3/4" (20MM) COM UM (1) INTERRUPTOR SIMPLES, CORRENTE 10A, TENSÃO 250V, (10A-250V) E PLACA DE UM (1) POSTO, INCLUSIVE FORNECIMENTO,
INSTALAÇÃO, SUPORTE, MÓDULO E PLACA, EXCLUSIVE CONDULETE</t>
  </si>
  <si>
    <t>UNID.</t>
  </si>
  <si>
    <t>(CUSTO/UNID:</t>
  </si>
  <si>
    <r>
      <rPr>
        <i/>
        <sz val="10"/>
        <rFont val="Arial"/>
        <charset val="134"/>
      </rPr>
      <t>SETOP-MG</t>
    </r>
    <r>
      <rPr>
        <sz val="10"/>
        <rFont val="Arial"/>
        <charset val="134"/>
      </rPr>
      <t>)</t>
    </r>
  </si>
  <si>
    <t>CONJUNTO DE INTERRUPTORES SIMPLES INSTALADOS EM CONDULETES DE ALUMINIO</t>
  </si>
  <si>
    <t>X</t>
  </si>
  <si>
    <t xml:space="preserve">NO CAMARIM, DEPÓSITO DE MATERIAL, VESTIÁRIOS FEMININO E MASCULINO, W.C E </t>
  </si>
  <si>
    <t>3.4.2</t>
  </si>
  <si>
    <t>ED-49116</t>
  </si>
  <si>
    <t>CONJUNTO PARA CONDULETE DE 3/4" (20MM) COM UMA (1) TOMADA PADRÃO, TRÊS (3) POLOS, CORRENTE 10A, TENSÃO 250V, (2P+T/10A-250V) E PLACA DE UM (1) POSTO, INCLUSIVE FORNECIMENTO, INSTALAÇÃO, SUPORTE, MÓDULO E PLACA, EXCLUSIVE CONDULETE</t>
  </si>
  <si>
    <t>CONJUNTO DE TOMADAS PADRÃO INSTALADAS EM CONDULETES DE ALUMINIO</t>
  </si>
  <si>
    <t>3.4.3</t>
  </si>
  <si>
    <t>ED-13338</t>
  </si>
  <si>
    <t>LUMINÁRIA COMERCIAL CHANFRADA DE SOBREPOR COMPLETA, PARA DUAS (2) LÂMPADAS TUBULARES LED 2X18W-ØT8, TEMPERATURA DA COR 6500K, FORNECIMENTO E INSTALAÇÃO, INCLUSIVE BASE E LÂMPADAS</t>
  </si>
  <si>
    <t xml:space="preserve">LUMINÁRIAS INSTALADAS NO CAMARIM, DEPÓSITO DE MATERIAL, VESTIÁRIOS </t>
  </si>
  <si>
    <t>FEMININO E MASCULINO, W.C</t>
  </si>
  <si>
    <t>3.4.4</t>
  </si>
  <si>
    <t>ED-49097</t>
  </si>
  <si>
    <t>CONDULETE DE ALUMÍNIO, TIPO "X", DIÂMETRO DE SAÍDA 3/4" (20MM), EXCLUSIVE MÓDULO E PLACA, INCLUSIVE FIXAÇÃO</t>
  </si>
  <si>
    <t xml:space="preserve">CONDULETES UTILIZADOS PARA INSTALAÇÕES DO CONJUTOS DE TOMADAS </t>
  </si>
  <si>
    <t>E INTERRUPTORES, SAÍDAS PARA A ALIMENTAÇÃO DOS CHUVEIROS DOS VESTIÁRIOS</t>
  </si>
  <si>
    <t>E CONEXÕES DOS ELETRODUTOS</t>
  </si>
  <si>
    <t>3.4.5</t>
  </si>
  <si>
    <t>ED-17990</t>
  </si>
  <si>
    <t>PLACA CEGA PARA CONDULETE, COM DIÂMETRO DE SAÍDA 3/4" (20MM), EXCLUSIVE CONDULETE</t>
  </si>
  <si>
    <t xml:space="preserve">PLACAS CEGAS A SEREM INSTALADAS NOS CONDULETES DAS SAÍDAS DA </t>
  </si>
  <si>
    <t>ALIMENTAÇÃO DOS CHUVEIROS DOS VESTIÁRIOS</t>
  </si>
  <si>
    <t>3.4.6</t>
  </si>
  <si>
    <t>ED-16344</t>
  </si>
  <si>
    <t>CHUVEIRO ELÉTRICO BRANCO, TENSÃO 127V/220V, POTÊNCIA 4600W/5500W, INCLUSIVE BRAÇO/CANO</t>
  </si>
  <si>
    <t>CHUVEIRO ELÉTRICOS INSTALADOS NOS VESTIÁRIOS FEMININO E MASCULINO</t>
  </si>
  <si>
    <t>3.4.7</t>
  </si>
  <si>
    <t>ED-19519</t>
  </si>
  <si>
    <t>ELETROCALHA PERFURADA (100X50)MM EM CHAPA DE AÇO GALVANIZADO #18, COM TRATAMENTO PRÉ-ZINCADO, INCLUSIVE TAMPA DE ENCAIXE, FIXAÇÃO SUPERIOR, CONEXÕES E ACESSÓRIOS</t>
  </si>
  <si>
    <t xml:space="preserve">ELETROCALHA UTILIZADA PARA PASSAGEM DOS CIRCUITOS TERMINAIS DOS </t>
  </si>
  <si>
    <t>CAMARIM, DEPÓSITO DE MATERIAL, VESTIÁRIOS FEMININO E MASCULINO, W.C E</t>
  </si>
  <si>
    <t>3.4.8</t>
  </si>
  <si>
    <t>ED-49451</t>
  </si>
  <si>
    <t>PERFILADO PERFURADO (38X38)MM EM CHAPA DE AÇO GALVANIZADO #18, COM TRATAMENTO PRÉ-ZINCADO, INCLUSIVE FIXAÇÃO SUPERIOR, CONEXÕES E ACESSÓRIOS, EXCLUSIVE TAMPA DE ENCAIXE</t>
  </si>
  <si>
    <t xml:space="preserve">PERFILADO UTILIZADO PARA PASSAGEM DOS CIRCUITOS TERMINAIS DOS </t>
  </si>
  <si>
    <t>3.4.9</t>
  </si>
  <si>
    <t>ED-49317</t>
  </si>
  <si>
    <t>ELETRODUTO DE AÇO GALVANIZADO LEVE, INCLUSIVE CONEXÕES, SUPORTES E FIXAÇÃO DN 20 (3/4")</t>
  </si>
  <si>
    <t xml:space="preserve">ELETRODUTO UTILIZADO PARA PASSAGEM DOS CIRCUITOS TERMINAIS DOS </t>
  </si>
  <si>
    <t>3.4.10</t>
  </si>
  <si>
    <t>ED-49414</t>
  </si>
  <si>
    <t>ELETRODUTO FLEXÍVEL CORRUGADO, PVC, ANTI-CHAMA, DN 25MM (3/4"), APLICADO EM ALVENARIA, INCLUSIVE RASGO</t>
  </si>
  <si>
    <t xml:space="preserve">ELETRODUTO UTILIZADO PARA PASSAGEM DOS CBOS DE ALIMENTAÇÃO DO </t>
  </si>
  <si>
    <t>MOTOR BOMBA</t>
  </si>
  <si>
    <t>3.4.11</t>
  </si>
  <si>
    <t>ED-34460</t>
  </si>
  <si>
    <t>DISJUNTOR MONOPOLAR TIPO DIN, CORRENTE NOMINAL DE 10A, FORNECIMENTO E INSTALAÇÃO, INCLUSIVE TERMINAL ILHÓS</t>
  </si>
  <si>
    <t>DISJUTORES MONOPOLAR DE 10A UTILIZADO PARA OS CIRCUITOS DE ILUMINAÇÃO</t>
  </si>
  <si>
    <t>CAMARIM, DEPÓSITO DE MATERIAL, VESTIÁRIOS FEMININO E MASCULINO, W.C, PALCO</t>
  </si>
  <si>
    <t>3.4.12</t>
  </si>
  <si>
    <t>ED-34486</t>
  </si>
  <si>
    <t>DISJUNTOR TRIPOLAR TIPO DIN, CORRENTE NOMINAL DE 10A, FORNECIMENTO E INSTALAÇÃO, INCLUSIVE TERMINAL ILHÓS</t>
  </si>
  <si>
    <t>DISJUNTOR TRIPOLAR DE 10A DO CIRCUITO DE ALIMENTAÇÃO DO MOTOR-BOMBA</t>
  </si>
  <si>
    <t>3.4.13</t>
  </si>
  <si>
    <t>ED-34462</t>
  </si>
  <si>
    <t>DISJUNTOR MONOPOLAR TIPO DIN, CORRENTE NOMINAL DE 20A, FORNECIMENTO E INSTALAÇÃO, INCLUSIVE TERMINAL ILHÓS</t>
  </si>
  <si>
    <t>DISJUNTOR MONOPOLAR DO CIRCUITO DE ALIMENTAÇÃO DAS TOMADAS DO PALCO,</t>
  </si>
  <si>
    <t>DEPÓSITO DE MTERIAL E CAMARIM</t>
  </si>
  <si>
    <t>3.4.14</t>
  </si>
  <si>
    <t>ED-34463</t>
  </si>
  <si>
    <t>DISJUNTOR MONOPOLAR TIPO DIN, CORRENTE NOMINAL DE 25A, FORNECIMENTO E INSTALAÇÃO, INCLUSIVE TERMINAL ILHÓS</t>
  </si>
  <si>
    <t xml:space="preserve">DISJUNTOR MONOPOLAR DO CIRCUITO DE ALIMENTAÇÃO DOS VESTIÁRIOS </t>
  </si>
  <si>
    <t>3.4.15</t>
  </si>
  <si>
    <t>ED-34477</t>
  </si>
  <si>
    <t>DISJUNTOR BIPOLAR TIPO DIN, CORRENTE NOMINAL DE 32A, FORNECIMENTO E INSTALAÇÃO, INCLUSIVE TERMINAL ILHÓS</t>
  </si>
  <si>
    <t>DISJUNTORES BIPOLAR DE 32A DOS CIRCUITOS DE ALIMENTAÇÃO DOS CHUVEIROS</t>
  </si>
  <si>
    <t>DOS VESTIÁRIOS FEMININO E MASCULINO</t>
  </si>
  <si>
    <t>3.5.16</t>
  </si>
  <si>
    <t>ED-49171</t>
  </si>
  <si>
    <t>CAIXA DE PASSAGEM EM ALVENARIA E TAMPA DE CONCRETO, FUNDO DE BRITA, TIPO 1, 25 X 25 X 50 CM, INCLUSIVE ESCAVAÇÃO, REATERRO E BOTA-FORA</t>
  </si>
  <si>
    <t xml:space="preserve">CAIXA DE PASSAGEM PARA SAÍDA DOS CABOS DE ALIMENTAÇÃO DO CIRCUITO DO </t>
  </si>
  <si>
    <t>MOTOR-BOMBA</t>
  </si>
  <si>
    <t>3.4.17</t>
  </si>
  <si>
    <t>ED-48951</t>
  </si>
  <si>
    <t>CABO DE COBRE FLEXÍVEL, CLASSE 5, ISOLAMENTO TIPO LSHF/ ATOX, NÃO HALOGENADO, ANTICHAMA, TERMOPLÁSTICO, UNIPOLAR, SEÇÃO 2,5 MM2, 70°C, 450/750V</t>
  </si>
  <si>
    <t xml:space="preserve">CABO DE COBRE FLEXÍVEL UTILIZADO NA ALIMENTAÇÃO DA ILUMINAÇÃO E DAS </t>
  </si>
  <si>
    <t>TOMADAS DO PALCO, CAMARIM, DEPÓSITO DE MATERIAL, VESTIÁRIOS FEMININO E</t>
  </si>
  <si>
    <t>MASCULINO, W.C E ALIMENTAÇÃO DO MOTOR-BOMBA</t>
  </si>
  <si>
    <t>3.4.18</t>
  </si>
  <si>
    <t>ED-48956</t>
  </si>
  <si>
    <t>CABO DE COBRE FLEXÍVEL, CLASSE 5, ISOLAMENTO TIPO LSHF/ ATOX, NÃO HALOGENADO, ANTICHAMA, TERMOPLÁSTICO, UNIPOLAR, SEÇÃO 4 MM2, 70°C, 450/750V</t>
  </si>
  <si>
    <t>CABO DE COBRE FLEXÍVEL UTILIZADO NA ALIMENTAÇÃO DOS CHUVEIROS ELÉTRICOS</t>
  </si>
  <si>
    <t>3.4.19</t>
  </si>
  <si>
    <t>ED-22351</t>
  </si>
  <si>
    <t>REFLETOR DE LED, POTÊNCIA DE 300W, EXCLUSIVE SUPORTE E POSTE</t>
  </si>
  <si>
    <t>REFLETORES UTILIZADOS PARA ILUMINAÇÃO DO PALCO</t>
  </si>
  <si>
    <t>3.5</t>
  </si>
  <si>
    <t>INSTALAÇÕES HIDROSSANITÁRIAS</t>
  </si>
  <si>
    <t>3.5.1</t>
  </si>
  <si>
    <t>ED-50225</t>
  </si>
  <si>
    <t>PONTO DE EMBUTIR PARA ESGOTO EM TUBO PVC RÍGIDO, PBV - SÉRIE NORMAL, DN 100MM (4"), EMBUTIDO EM PISO COM DISTÂNCIA DE ATÉ CINCO (5) METROS DO RAMAL DE ESGOTO,INCLUSIVE CONEXÕES E FIXAÇÃO DO TUBO COM ENCHIMENTO
DO RASGO NO CONCRETO COM ARGAMASSA</t>
  </si>
  <si>
    <t>VASOS SANITÁRIOS - BANHEIRO ADAPTADO E VESTIÁIROS</t>
  </si>
  <si>
    <t>3.5.2</t>
  </si>
  <si>
    <t>ED-50224</t>
  </si>
  <si>
    <t>PONTO DE EMBUTIR PARA ESGOTO EM TUBO PVC RÍGIDO, PBV - SÉRIE NORMAL, DN 50MM (2"), EMBUTIDO EM PISO COM DISTÂNCIA DE ATÉ CINCO (5) METROS DO RAMAL DE ESGOTO, EXCLUSIVE ESCAVAÇÃO, INCLUSIVE CONEXÕES E FIXAÇÃO DO TUBO COM ENCHIMENTO DO RASGO NO CONCRETO COM ARGAMASSA</t>
  </si>
  <si>
    <t>LAVATÓRIOS, MICTÓRIOS,RALOS E CXS DE PASSAGEM - SANITÁRIO E VESTIÁRIOS E BEBEDOUROS</t>
  </si>
  <si>
    <t>3.5.3</t>
  </si>
  <si>
    <t>ED-50221</t>
  </si>
  <si>
    <t>PONTO DE EMBUTIR PARA ÁGUA FRIA EM TUBO DE PVC RÍGIDO SOLDÁVEL, DN 20MM (1/2"), EMBUTIDO NA ALVENARIA COM DISTÂNCIA DE ATÉ CINCO (5) METROS DA TOMADA DE ÁGUA, INCLUSIVE CONEXÕES E FIXAÇÃO DO TUBO COM ENCHIMENTO DO RASGO NA ALVENARIA/CONCRETO COM ARGAMASSA</t>
  </si>
  <si>
    <t>LAVATÓRIOS, MICTÓRIOS - SANITÁRIO E VESTIÁRIOS E BEBEDOUROS</t>
  </si>
  <si>
    <t>3.5.4</t>
  </si>
  <si>
    <t>ED-49965</t>
  </si>
  <si>
    <t>REGISTRO DE PRESSÃO, TIPO BASE, ROSCÁVEL 3/4" (PARA TUBO SOLDÁVEL OU PPR DN 25MM/CPVC DN 22MM), INCLUSIVE ACABAMENTO (PADRÃO MÉDIO) E CANOPLA CROMADOS</t>
  </si>
  <si>
    <t>VESTIÁRIOS MASCULINO E FEMININO</t>
  </si>
  <si>
    <t>3.5.5</t>
  </si>
  <si>
    <t>ED-49990</t>
  </si>
  <si>
    <t>REGISTRO DE GAVETA, TIPO BASE, ROSCÁVEL 3/4" (PARA TUBO SOLDÁVEL OU PPR DN 25MM/CPVC DN 22MM), INCLUSIVE ACABAMENTO (PADRÃO POPULAR) E CANOPLA CROMADOS</t>
  </si>
  <si>
    <t>CHUVEIROS, MICTÓIRIOS E LAVATÓRIOS</t>
  </si>
  <si>
    <t>3.5.6</t>
  </si>
  <si>
    <t>ED-49995</t>
  </si>
  <si>
    <t>REGISTRO DE GAVETA, TIPO BASE, ROSCÁVEL 1.1/2" (PARA TUBO SOLDÁVEL OU PPR DN 50MM/CPVC DN 42MM), INCLUSIVE ACABAMENTO (PADRÃO MÉDIO) E CANOPLA CROMADOS</t>
  </si>
  <si>
    <t>INSTALAÇÃO SANITÁRIA</t>
  </si>
  <si>
    <t>3.5.7</t>
  </si>
  <si>
    <t>ED-50019</t>
  </si>
  <si>
    <t>FORNECIMENTO E ASSENTAMENTO DE TUBO PVC RÍGIDO SOLDÁVEL, ÁGUA FRIA, DN 25 MM (3/4") , INCLUSIVE CONEXÕES</t>
  </si>
  <si>
    <t>ALIMENTAÇÃO DAS INSTALAÇÕES SANITÁRIAS</t>
  </si>
  <si>
    <t>3.5.8</t>
  </si>
  <si>
    <t>ED-49936</t>
  </si>
  <si>
    <t>CAIXA D'ÁGUA DE POLIETILENO, CAPACIDADE DE 1.000L, INCLUSIVE TAMPA, TORNEIRA DE BOIA, EXTRAVASOR, TUBO DE LIMPEZA E ACESSÓRIOS, EXCLUSIVE TUBULAÇÃO DE ENTRADA/SAÍDA DE ÁGUA</t>
  </si>
  <si>
    <t>3.5.9</t>
  </si>
  <si>
    <t>ED-49959</t>
  </si>
  <si>
    <t>RALO SECO PVC QUADRADO 100 X 53 X 40 MM COM GRELHA BRANCA</t>
  </si>
  <si>
    <t>BOXS DOS CHUVEIROS  VESTIÁRIOS MASCULINO E FEMININO</t>
  </si>
  <si>
    <t>3.5.10</t>
  </si>
  <si>
    <t>ED-50316</t>
  </si>
  <si>
    <t>DUCHA HIGIÊNICA COM REGISTRO PARA CONTROLE DE FLUXO DE ÁGUA, DIÂMETRO 1/2" (20MM), INCLUSIVE FORNECIMENTO E INSTALAÇÃO</t>
  </si>
  <si>
    <t>INSTALAÇÃO SANITÁRIA PCD</t>
  </si>
  <si>
    <t>3.5.11</t>
  </si>
  <si>
    <t>ED-50007</t>
  </si>
  <si>
    <t>CAIXA SIFONADA EM PVC COM GRELHA QUADRADA150 X 150 X 50MM</t>
  </si>
  <si>
    <t>VESTIÁRIOS FEMININO E MASCULINO E SANITARIO PCD</t>
  </si>
  <si>
    <t>3.5.12</t>
  </si>
  <si>
    <t>ED-49888</t>
  </si>
  <si>
    <t>CAIXA DE ESGOTO DE INSPEÇÃO/PASSAGEM EM ALVENARIA ( 60X60X85CM), REVESTIMENTO EM ARGAMASSA COM ADITIVO IMPERMEABILIZANTE, COM TAMPA DE CONCRETO, INCLUSIVE ESCAVAÇÃO, REATERRO E TRANSPORTE COM RETIRADA DO MATERIAL ESCAVADO (EM CAÇAMBA))</t>
  </si>
  <si>
    <t>LANÇAMENTO DE ESGOTO</t>
  </si>
  <si>
    <t>3.5.13</t>
  </si>
  <si>
    <t>CAIXAS DE INSPEÇÃO DE ESGTO</t>
  </si>
  <si>
    <t>TUBULLAÇAO DE LANÇAMENTO</t>
  </si>
  <si>
    <t>3.5.14</t>
  </si>
  <si>
    <t>ED-51107</t>
  </si>
  <si>
    <t>ESCAVAÇÃO MANUAL DE VALA COM PROFUNDIDADE MENOR OU IGUAL A 1,5M, INCLUSIVE DESCARGA LATERAL</t>
  </si>
  <si>
    <t>3.5.15</t>
  </si>
  <si>
    <t>LANÇAMENTO DE  ESGOTO</t>
  </si>
  <si>
    <t>ED-50107</t>
  </si>
  <si>
    <t>FORNECIMENTO E ASSENTAMENTO DE TUBO PVC RÍGIDO, COLETOR DE ESGOTO LISO (JEI), DN 200 MM (8"), INCLUSIVE CONEXÕES</t>
  </si>
  <si>
    <t>3.5.17</t>
  </si>
  <si>
    <t>ED-49883</t>
  </si>
  <si>
    <t>CAIXA DE ESGOTO DE INSPEÇÃO/PASSAGEM EM ALVENARIA (60X60X60CM), REVESTIMENTO EM ARGAMASSA COM ADITIVO IMPERMEABILIZANTE, COM TAMPA DE CONCRETO, INCLUSIVE ESCAVAÇÃO, REATERRO E TRANSPORTE COM RETIRADA DO MATERIAL ESCAVADO (EM CAÇAMBA)</t>
  </si>
  <si>
    <t>3.6</t>
  </si>
  <si>
    <t>PISOS, ACABAMENTOS E DIVISÓRIAS</t>
  </si>
  <si>
    <t>3.6.1</t>
  </si>
  <si>
    <t>ED-50590</t>
  </si>
  <si>
    <t>LAJE DE TRANSIÇÃO EM CONCRETO PREPARADO EM OBRA COM BETONEIRA COM FCK DE 10MPA, ESP. 8CM, EXCLUSIVE ARMAÇÃO , INCLUSIVE ACABAMENTO SARRAFEADO</t>
  </si>
  <si>
    <t>PISO DOS VESTIÁRIOS E SANITÁRIO PCD</t>
  </si>
  <si>
    <t>DIPÓSITO DE MATERIAL E CAMARIM</t>
  </si>
  <si>
    <t>3.6.2</t>
  </si>
  <si>
    <t>ED-50568</t>
  </si>
  <si>
    <t>CONTRAPISO DESEMPENADO COM ARGAMASSA, TRAÇO 1:3  CIMENTO E AREIA), ESP. 30MM, INCLUSIVE ARGAMASSA COM PREPARO MECANIZADO</t>
  </si>
  <si>
    <t>ÁREA DA LAJE DE TRANSIÇÃO</t>
  </si>
  <si>
    <t>3.6.3</t>
  </si>
  <si>
    <t>ED-50543</t>
  </si>
  <si>
    <t>REVESTIMENTO COM CERÂMICA APLICADO EM PISO, ACABAMENTO ESMALTADO, AMBIENTE EXTERNO ( ANTIDERRAPANTE), PADRÃO EXTRA, DIMENSÃO DA PEÇA ATÉ 2025 CM2, PEI V, ASSENTAMENTO COM ARGAMASSA INDUSTRIALIZADA, INCLUSIVE REJUNTAMENTO</t>
  </si>
  <si>
    <t>ÁREA DO CONTRAPISO</t>
  </si>
  <si>
    <t>3.6.4</t>
  </si>
  <si>
    <t>ED-51002</t>
  </si>
  <si>
    <t>SOLEIRA DE GRANITO, NA COR CINZA ANDORINHA, ESP. 2CM, ACABAMENTO POLIDO, ASSENTAMENTO COM ARGAMASSA INDUSTRIALIZADA, INCLUSIVE REJUNTAMENTO</t>
  </si>
  <si>
    <t>3.6.5</t>
  </si>
  <si>
    <t>ED-50586</t>
  </si>
  <si>
    <t>PISO PODOTÁTIL DE CONCRETO, ALERTA OU DIRECIONAL,APLICADO EM PISO (40X40)CM COM JUNTA SECA, COR VERMELHO/AMARELO, INCLUSIVE ASSENTAMENTO COM ARGAMASSA INDUSTRIALIZADA</t>
  </si>
  <si>
    <t>PISO PODOTÁTIL - PALCO</t>
  </si>
  <si>
    <t>PISO PODOTÁTIL - ESCADA E RAMPA</t>
  </si>
  <si>
    <t>3.6.6</t>
  </si>
  <si>
    <t>ED-50727</t>
  </si>
  <si>
    <t>CHAPISCO COM ARGAMASSA, TRAÇO 1:3 (CIMENTO E AREIA), ESP . 5MM, APLICADO EM ALVENARIA/ESTRUTURA DE CONCRETO COM COLHER, INCLUSIVE ARGAMASSA COM PREPARO MECANIZADO</t>
  </si>
  <si>
    <t>PAREDES TRANSVERSAIS - VESTIÁRIOS, SANITÁRIO, DEPÓSITO E CAMARIM</t>
  </si>
  <si>
    <t>PAREDE LONGITUDINAL- VESTIÁRIOS, SANITÁRIO, DEPÓSITO E CAMARIM E PALCO</t>
  </si>
  <si>
    <t>PAREDES NO SENTIDO LONGITUDINAL - DEPÓSITO E CAMARIM</t>
  </si>
  <si>
    <t>PAREDE LONGITUDINAL - VESTIÁRIOS E SANITÁRIO</t>
  </si>
  <si>
    <t>3.6.7</t>
  </si>
  <si>
    <t>ED-50728</t>
  </si>
  <si>
    <t>CHAPISCO COM ARGAMASSA, TRAÇO 1:3 (CIMENTO E AREIA), ESP. 5MM, APLICADO EM TETO COM COLHER, INCLUSIVE ARGAMASSA COM PREPARO MECANIZADO</t>
  </si>
  <si>
    <t>DEPÓSITO  DE MATERIAIS E CAMARIM</t>
  </si>
  <si>
    <t>3.6.8</t>
  </si>
  <si>
    <t>ED-50732</t>
  </si>
  <si>
    <t>EMBOÇO COM ARGAMASSA, TRAÇO 1:6 (CIMENTO E AREIA), ESP 20MM, APLICAÇÃO MANUAL, INCLUSIVE ARGAMASSA COM PREPARO MECANIZADO, EXCLUSIVE CHAPISCO</t>
  </si>
  <si>
    <t>PAREDES TRANSVERSAIS - VESTIÁRIOS E SANITÁRIO</t>
  </si>
  <si>
    <t>PAREDES LONGITUDINAIS - VEESTIÁRIOS E SANITÁRIO</t>
  </si>
  <si>
    <t>3.6.9</t>
  </si>
  <si>
    <t>ED-50717</t>
  </si>
  <si>
    <t>REVESTIMENTO COM AZULEJO BRANCO (20X20)CM, JUNTA A PRUMO, ASSENTAMENTO COM ARGAMASSA INDUSTRIALIZADA,INCLUSIVE REJUNTAMENTO</t>
  </si>
  <si>
    <t>IGUAL AO EMBOÇO</t>
  </si>
  <si>
    <t>3.6.10</t>
  </si>
  <si>
    <t>ED-50761</t>
  </si>
  <si>
    <t>REBOCO COM ARGAMASSA, TRAÇO 1:2:8 (CIMENTO, CAL E AREIA) , ESP. 20MM, APLICAÇÃO MANUAL, INCLUSIVE ARGAMASSA COM PREPARO MECANIZADO, EXCLUSIVE CHAPISCO</t>
  </si>
  <si>
    <t>3.6.11</t>
  </si>
  <si>
    <t>COMP.02</t>
  </si>
  <si>
    <t>FORNECIMENTO E ASSENTAMNTO DE FRISO EM PERFIL INOX BRILHANTE PRATA</t>
  </si>
  <si>
    <t>FRISOS NO SENTIDO TRANSVERSAL</t>
  </si>
  <si>
    <t>FRISOS NO SENTIDO LOGITUDINAL</t>
  </si>
  <si>
    <t>3.6.12</t>
  </si>
  <si>
    <t>ED-50763</t>
  </si>
  <si>
    <t>REVESTIMENTO COM ARGAMASSA EM CAMADA ÚNICA, APLICADO EM TETO, TRAÇO 1:3 (CIMENTO E AREIA), ESP. 20MM, APLICAÇÃO MANUAL, INCLUSIVE ARGAMASSA COM PREPARO MECANIZADO, EXCLUSIVE CHAPISCO</t>
  </si>
  <si>
    <t>IGUAL AO CHAPISCO DO TETO</t>
  </si>
  <si>
    <t>3.6.13</t>
  </si>
  <si>
    <t xml:space="preserve">ED-48533 </t>
  </si>
  <si>
    <t>DIVISÓRIA EM GRANITO CINZA ANDORINHA, ESP. 3CM, INCLUSIVE INSTALAÇÃO, FERRAGENS EM LATÃO CROMADO E ACESSÓRIOS</t>
  </si>
  <si>
    <t>DIVISÓRIA  -  BOXS DOS VESTIÁRIOS</t>
  </si>
  <si>
    <t xml:space="preserve">DIVISÓRIA - MICTÓRIO </t>
  </si>
  <si>
    <t>DIVISÓRIA - GRANITO DE FIXAÇÃO DAS PORTAS</t>
  </si>
  <si>
    <t>3.6.14</t>
  </si>
  <si>
    <t>ED-48353</t>
  </si>
  <si>
    <t>BANCO INTERNO EM CONCRETO E ALVENARIA, ACABAMENTO EM VERNIZ, E = 8 CM, L = 40 CM</t>
  </si>
  <si>
    <t>BANCO INTERNO DO VESTIÁRIO FEMININO</t>
  </si>
  <si>
    <t>3.7</t>
  </si>
  <si>
    <t>LOUÇAS, BANCADAS E OUTROS</t>
  </si>
  <si>
    <t>3.7.1</t>
  </si>
  <si>
    <t>ED-50283</t>
  </si>
  <si>
    <t>LAVATÓRIO DE LOUÇA BRANCA SEM COLUNA, TAMANHO MÉDIO, INCLUSIVE ACESSÓRIOS DE FIXAÇÃO, VÁLVULA DE ESCOAMENTO DE METAL COM ACABAMENTO CROMADO, SIFÃO DE METAL TIPO COPO COM ACABAMENTO CROMADO, FORNECIMENTO, INSTALAÇÃO E REJUNTAMENTO, EXCLUSIVE TORNEIRA E ENGATE FLEXÍVEL</t>
  </si>
  <si>
    <t>INSTALAÇÃO SANITÁRIA PARA PCD</t>
  </si>
  <si>
    <t>3.7.2</t>
  </si>
  <si>
    <t>ED-21095</t>
  </si>
  <si>
    <t>BANCADA EM GRANITO, COR CINZA ANDORINHA, ESP. 3CM, ACABAMENTO POLIDO, APOIADA EM CONSOLE DE METALON ( 50X30)MM, EXCLUSIVE RODABANCA/FRONTÃO, TESTEIRA/FAIXA, FURO EM BANCADA, CUBA METÁLICA, SIFÃO, TORNEIRA E ENGATE FLEXÍVEL</t>
  </si>
  <si>
    <t>3.7.3</t>
  </si>
  <si>
    <t>ED-48342</t>
  </si>
  <si>
    <t>FURO DE BOJO EM BANCADA DE GRANITO/MÁRMORE, INCLUSIVE COLAGEM COM MASSA PLÁSTICA</t>
  </si>
  <si>
    <t>LAVATÓRIOS DOSVESTIÁRIOS MASCULINO E FEMININO</t>
  </si>
  <si>
    <t>3.7.4</t>
  </si>
  <si>
    <t>ED-50280</t>
  </si>
  <si>
    <t>CUBA DE LOUÇA BRANCA DE SOBREPOR, FORMATO OVAL,INCLUSIVE VÁLVULA DE ESCOAMENTO DE METAL COM ACABAMENTO CROMADO, SIFÃO DE METAL TIPO COPO COM ACABAMENTO CROMADO</t>
  </si>
  <si>
    <t>3.7.5</t>
  </si>
  <si>
    <t>ED-50329</t>
  </si>
  <si>
    <t>TORNEIRA METÁLICA PARA LAVATÓRIO, FECHAMENTO AUTOMÁTICO, ACABAMENTO CROMADO, COM AREJADOR, APLICAÇÃO DE MESA, INCLUSIVE ENGATE FLEXÍVEL METÁLICO, FORNECIMENTO E INSTALAÇÃO</t>
  </si>
  <si>
    <t>INSTALAÇÕES SANITÁRIAS/ VESTIÁRIOS FEMININO, MASCULINO E PCD</t>
  </si>
  <si>
    <t>3.7.6</t>
  </si>
  <si>
    <t xml:space="preserve">ED-50298 </t>
  </si>
  <si>
    <r>
      <rPr>
        <sz val="10"/>
        <rFont val="Arial"/>
        <charset val="134"/>
      </rPr>
      <t xml:space="preserve">BACIA SANITÁRIA (VASO) DE LOUÇA CONVENCIONAL, COR BRANCA, INCLUSIVE ACESSÓRIOS DE FIXAÇÃO/VEDAÇÃO, VÁLVULA DE DESCARGA METÁLICA COM ACIONAMENTO DUPLO </t>
    </r>
    <r>
      <rPr>
        <i/>
        <sz val="10"/>
        <rFont val="Arial"/>
        <charset val="134"/>
      </rPr>
      <t>(SUBSTITUIR POR VÁLVULA ANTIVANDALISMO)</t>
    </r>
    <r>
      <rPr>
        <b/>
        <sz val="10"/>
        <rFont val="Arial"/>
        <charset val="134"/>
      </rPr>
      <t xml:space="preserve">, </t>
    </r>
    <r>
      <rPr>
        <sz val="10"/>
        <rFont val="Arial"/>
        <charset val="134"/>
      </rPr>
      <t>TUBO DE LIGAÇÃO DE LATÃO COM CANOPLA E REJUNTAMENTO, EXCLUSIVE ASSENTO</t>
    </r>
  </si>
  <si>
    <t>VESTIÁRIOS EMININO E MASCULINO</t>
  </si>
  <si>
    <t>3.7.7</t>
  </si>
  <si>
    <t>ED-6925</t>
  </si>
  <si>
    <r>
      <rPr>
        <sz val="10"/>
        <rFont val="Arial"/>
        <charset val="134"/>
      </rPr>
      <t>BACIA SANITÁRIA (VASO) DE LOUÇA CONVENCIONAL ACESSÍVEL (PCR/PMR), COR BRANCA, INCLUSIVE ACESSÓRIOS DE FIXAÇÃO/VEDAÇÃO, VÁLVULA DE DESCARGA METÁLICA COM ACIONAMENTO DUPLO</t>
    </r>
    <r>
      <rPr>
        <i/>
        <sz val="10"/>
        <rFont val="Arial"/>
        <charset val="134"/>
      </rPr>
      <t xml:space="preserve"> (SUBSTITUIR POR VÁLVULA NTIVANDALISMO),</t>
    </r>
    <r>
      <rPr>
        <sz val="10"/>
        <rFont val="Arial"/>
        <charset val="134"/>
      </rPr>
      <t xml:space="preserve"> TUBO DE LIGAÇÃO DE LATÃO COM CANOPLA E REJUNTAMENTO, EXCLUSIVE ASSENTO </t>
    </r>
  </si>
  <si>
    <t>SANITÁRIO ADAPTADO</t>
  </si>
  <si>
    <t>3.7.8</t>
  </si>
  <si>
    <t>ED-50286</t>
  </si>
  <si>
    <t>MICTÓRIO SIFONADO DE LOUÇA BRANCA, INCLUSIVE ENGATE FLEXÍVEL, EXCLUSIVE VÁLVULA DE DESCARGA</t>
  </si>
  <si>
    <t>VESTIÁRIO MASCULINO</t>
  </si>
  <si>
    <t>3.7.9</t>
  </si>
  <si>
    <t>ED-50348</t>
  </si>
  <si>
    <t>VÁLVULA DE DESCARGA METÁLICA PARA MICTÓRIO COM FECHAMENTO AUTOMÁTICO, EXCLUSIVE MICTÓRIO</t>
  </si>
  <si>
    <t>3.7.10</t>
  </si>
  <si>
    <t>ED-48156</t>
  </si>
  <si>
    <t>ASSENTO PLÁSTICO PARA BACIA SANITÁRIA, NA COR BRANCA, PADRÃO POPULAR, INCLUSIVE ACESSÓRIOS PARA FIXAÇÃO</t>
  </si>
  <si>
    <t>3.7.11</t>
  </si>
  <si>
    <t>ED-48179</t>
  </si>
  <si>
    <t>PAPELEIRA DE LOUÇA COM ROLETE, NA COR BRANCA, ASSENTAMENTO COM ARGAMASSA INDUSTRIALIZADA, INCLUSIVE REJUNTAMENTO E FORNECIMENTO</t>
  </si>
  <si>
    <t>SANITÁRIOS ODS VESTIÁRIOS E SANITÁRIO PCD</t>
  </si>
  <si>
    <t>3.7.12</t>
  </si>
  <si>
    <t>ED-48186</t>
  </si>
  <si>
    <t>SABONETEIRA DE LOUÇA, NA COR BRANCA, ASSENTAMENTO COM ARGAMASSA INDUSTRIALIZADA, INCLUSIVE REJUNTAMENTO E FORNECIMENTO</t>
  </si>
  <si>
    <t>BOXS VESTIÁRIOS MASCULINO E FERMININO</t>
  </si>
  <si>
    <t>3.7.13</t>
  </si>
  <si>
    <t>ED-48161</t>
  </si>
  <si>
    <t>BARRA DE APOIO EM AÇO INOX POLIDO RETA, DN 1.1/4" (31,75MM), PARA ACESSIBILIDADE (PMR/PCR), COMPRIMENTO 100CM, INSTALADO EM PAREDE, INCLUSIVE FORNECIMENTO, INSTALAÇÃO E ACESSÓRIOS PARA FIXAÇÃO</t>
  </si>
  <si>
    <t>BARRA DE APOIO DEFICIENTE L=100CM PARA PAREDE</t>
  </si>
  <si>
    <t>3.7.14</t>
  </si>
  <si>
    <t>ED-48160</t>
  </si>
  <si>
    <t>BARRA DE APOIO EM AÇO INOX POLIDO PARA LAVATÓRIO DE CANTO, DIÂMETRO DE 1.1/4", PARA ACESSIBILIDADE (PMR/PCR), INSTALADO EM PAREDE, INCLUSIVE ACESSÓRIOS PARA FIXAÇÃO</t>
  </si>
  <si>
    <t>BARRA DE APOIO DEFICIENTE - LAVATÓRIO</t>
  </si>
  <si>
    <t>3.7.15</t>
  </si>
  <si>
    <t>ED-48163</t>
  </si>
  <si>
    <t>BARRA DE APOIO EM AÇO INOX POLIDO RETA, DIÂMETRO DE 1.1/ 4", PARA ACESSIBILIDADE (PMR/PCR), COMPRIMENTO 40CM, INSTALADO EM PORTA/PAREDE, INCLUSIVE ACESSÓRIOS PARA FIXAÇÃO</t>
  </si>
  <si>
    <t>BARRA DE APOIO DEFICIENTE - PORTA</t>
  </si>
  <si>
    <t>3.8</t>
  </si>
  <si>
    <t>PINTURAS E TEXTURAS</t>
  </si>
  <si>
    <t>3.8.1</t>
  </si>
  <si>
    <t>ED-50532</t>
  </si>
  <si>
    <t>PINTURA COM FUNDO ANTICORROSIVO (ZARCÃO) EM ESQUADRIA E SUPERFÍCIE METÁLICA, UMA (1) DEMÃO, INCLUSIVE PREPARAÇÃO DA SUPERFÍCIE COM LIXAMENTO</t>
  </si>
  <si>
    <t>3.8.2</t>
  </si>
  <si>
    <t>COMP.04</t>
  </si>
  <si>
    <t>PINTURA ESMALTE BASE ÁGUA EM SUPERFÍCIES METÁLICAS, TRÊS (3) DEMÃOS, COM APLICAÇÃO MANUAL, EXCLUSIVE FUNDO ANTICORROSIVO E PREPARAÇÃO DA SUPERFÍCIE COM LIXAMENTO</t>
  </si>
  <si>
    <t>PORTA - P1- ENTRADA DAS INSTALAÇÕES SANITÁRIAS E CAMARINS</t>
  </si>
  <si>
    <t>PORTA - P2 - INSTALAÇÃO SANITÁRIA PCD</t>
  </si>
  <si>
    <t>PORTA - P3 - INSTALAÇÕES SANITÁRIAS</t>
  </si>
  <si>
    <t>3.8.3</t>
  </si>
  <si>
    <t>ED-50514</t>
  </si>
  <si>
    <t xml:space="preserve">PREPARAÇÃO PARA EMASSAMENTO OU PINTURA (LÁTEX/ ACRÍLICA) EM PAREDE, INCLUSIVE UMA (1) DEMÃO DE SELADOR </t>
  </si>
  <si>
    <t>IGUAL À ÁREA DO REBOCO</t>
  </si>
  <si>
    <t>3.8.4</t>
  </si>
  <si>
    <t>ED-50515</t>
  </si>
  <si>
    <t>PREPARAÇÃO PARA EMASSAMENTO OU PINTURA (LÁTEX/ ACRÍLICA) EM TETO, INCLUSIVE UMA (1) DEMÃO DE SELADOR ACRÍLICO</t>
  </si>
  <si>
    <t>IGUAL À ÁREA DO TETO</t>
  </si>
  <si>
    <t>3.8.5</t>
  </si>
  <si>
    <t>ED-9013</t>
  </si>
  <si>
    <t>PINTURA COM TEXTURA ACRÍLICA COM DESEMPENADEIRA DE AÇO, EXCLUSIVE SELADOR ACRÍLICO/FUNDO PREPARADOR</t>
  </si>
  <si>
    <t>3.8.6</t>
  </si>
  <si>
    <t>ED-50454</t>
  </si>
  <si>
    <t>PINTURA ACRÍLICA EM TETO, TRÊS (3) DEMÃOS, COM APLICAÇÃO MANUAL, EXCLUSIVE SELADOR ACRÍLICO E MASSA ACRÍLICA/ CORRIDA (PVA)</t>
  </si>
  <si>
    <t>3.8.7</t>
  </si>
  <si>
    <t>ED-19640</t>
  </si>
  <si>
    <t>PINTURA ESMALTE BASE SOLVENTE EM GUARDA CORPO, COM OU SEM CORRIMÃO, DUAS (2) DEMÃOS, INCLUSIVE UMA (1) DEMÃO DE FUNDO ANTICORROSIVO</t>
  </si>
  <si>
    <t>3.9</t>
  </si>
  <si>
    <t>RESERVATÓRIO COLETOR DE ÁGUAS PLUVIAIS SUBTERRÂNEO</t>
  </si>
  <si>
    <t>3.9.1</t>
  </si>
  <si>
    <t>ESPAÇO  PARA RESERVATÓRIO DE ÁGUA PLUVIAL</t>
  </si>
  <si>
    <t>VALA PARA O TUBO COLETOR DE ÁGUA PLUVIAL E EXTRAVASOR</t>
  </si>
  <si>
    <t>CAIXA COLETORA DE ÁGUA PLUVIAL</t>
  </si>
  <si>
    <t>3.9.2</t>
  </si>
  <si>
    <t>ED-51108</t>
  </si>
  <si>
    <t>ESCAVAÇÃO MANUAL DE VALA COM PROFUNDIDADE MAIOR QUE1,5M E MENOR OU IGUAL 3,0M, INCLUSIVE DESCARGA LATERAL</t>
  </si>
  <si>
    <t>3.9.3</t>
  </si>
  <si>
    <t>3.9.4</t>
  </si>
  <si>
    <t>ED-50600</t>
  </si>
  <si>
    <t>APLICAÇÃO DE LONA PRETA, ESP. 150 MICRAS, INCLUSIVE
FORNECIMENTO</t>
  </si>
  <si>
    <t>3.9.5</t>
  </si>
  <si>
    <t>ED-9320</t>
  </si>
  <si>
    <t>PISO EM CONCRETO USINADO CONVENCIONAL COM DE FCK 15MPA, COM TELA SOLDADA NERVURADA TIPO Q-138, ACABAMENTO POLÍDO EM NÍVEL ZERO, ESP. 10CM, INCLUSIVE FORNECIMENTO, LANÇAMENTO, ADENSAMENTO, EXCLUSIVE JUNTA DE DILATAÇÃO</t>
  </si>
  <si>
    <t>3.9.6</t>
  </si>
  <si>
    <t>CAIXA D´ÁGUA EM POLIÉSTER REFORÇADO COM FIBRA DE VIDRO, 15000 LITROS - UN FORNECIMENTO E INSTALAÇÃO. AF_06/2021</t>
  </si>
  <si>
    <t>RESERVATÓRIO SUBTERRÂNEO DE ÁGUA PLUVIAL</t>
  </si>
  <si>
    <t>3.9.7</t>
  </si>
  <si>
    <t>ED-50029</t>
  </si>
  <si>
    <t>FORNECIMENTO E ASSENTAMENTO DE TUBO PVC RÍGIDO, ESGOTO, PBV - SÉRIE NORMAL, DN 100 MM (4"), INCLUSIVE CONEXÕES</t>
  </si>
  <si>
    <t>TUBO  COLETOR  DE ÁGUAS PLUVIAIS E EXTRAVASOR</t>
  </si>
  <si>
    <t>3.9.8</t>
  </si>
  <si>
    <t>TUBULAÇÃO DE ALIMENTAÇÃO DE ÁGUA DA BOMBA</t>
  </si>
  <si>
    <t>3.9.9</t>
  </si>
  <si>
    <t xml:space="preserve"> 40% VOLUME DE ESCAVAÇÃO</t>
  </si>
  <si>
    <t>3.9.10</t>
  </si>
  <si>
    <t>ED-49879</t>
  </si>
  <si>
    <t>CAIXA DE ESGOTO DE INSPEÇÃO/PASSAGEM EM ALVENARIA ( 50X50X60CM), REVESTIMENTO EM ARGAMASSA COM ADITIVO IMPERMEABILIZANTE, COM TAMPA DE CONCRETO, INCLUSIVE ESCAVAÇÃO, REATERRO E TRANSPORTE COM RETIRADA DO MATERIAL ESCAVADO (EM CAÇAMBA)</t>
  </si>
  <si>
    <t>CAIXA COLETORA DE AGUA PLUVIAL E CAIXA DA TORNEIRA DE IRRIGAÇÃO</t>
  </si>
  <si>
    <t>3.9.11</t>
  </si>
  <si>
    <t>CAIXA DE ESGOTO DE INSPEÇÃO/PASSAGEM EM ALVENARIA ( 60X60X60CM), REVESTIMENTO EM ARGAMASSA COM ADITIVO IMPERMEABILIZANTE, COM TAMPA DE CONCRETO, INCLUSIVE ESCAVAÇÃO, REATERRO E TRANSPORTE COM RETIRADA DO MATERIAL ESCAVADO (EM CAÇAMBA)</t>
  </si>
  <si>
    <t>CAIXA  PARA A  BOMBA D'AGUA  DO RESERVATÓRIO</t>
  </si>
  <si>
    <t>3.9.12</t>
  </si>
  <si>
    <t>ED-49872</t>
  </si>
  <si>
    <t>CAIXA DE ESGOTO DE INSPEÇÃO/PASSAGEM EM ALVENARIA ( 30X30X60CM), REVESTIMENTO EM ARGAMASSA COM ADITIVO IMPERMEABILIZANTE, COM TAMPA DE CONCRETO, INCLUSIVE ESCAVAÇÃO, REATERRO E TRANSPORTE COM RETIRADA DO MATERIAL ESCAVADO (EM CAÇAMBA)</t>
  </si>
  <si>
    <t>3.9.13</t>
  </si>
  <si>
    <t>ED-50323</t>
  </si>
  <si>
    <t>TORNEIRA METÁLICA PARA IRRIGAÇÃO/JARDIM, ACABAMENTO CROMADO, APLICAÇÃO DE PAREDE, INCLUSIVE FORNECIMENTO E INSTALAÇÃO</t>
  </si>
  <si>
    <t>RESERVATÓRIO DE ÁGUA PLUVIAL</t>
  </si>
  <si>
    <t>3.9.14</t>
  </si>
  <si>
    <t>ED-49972</t>
  </si>
  <si>
    <t>REGISTRO DE GAVETA, TIPO BRUTO, ROSCÁVEL 3/4" (PARA TUBO SOLDÁVEL OU PPR DN 25MM/CPVC DN 22MM), INCLUSIVE VOLANTE PARA ACIONAMENTO</t>
  </si>
  <si>
    <t>3.9.15</t>
  </si>
  <si>
    <t>ED-49864</t>
  </si>
  <si>
    <t>BOMBA CENTRÍFUGA MONOFÁSICA DE 0,75CV, INCLUSIVE FORNECIMENTO E INSTALAÇÃO</t>
  </si>
  <si>
    <t>CONJUNTO MOTOR-BOMBA 3/4HP - RESERVATÓRIO SUBTERRÂNEO DE ÁGUA</t>
  </si>
  <si>
    <t>3.9.16</t>
  </si>
  <si>
    <t>ED-50589</t>
  </si>
  <si>
    <t>LAJE DE TRANSIÇÃO EM CONCRETO PREPARADO EM OBRA COM BETONEIRA COM FCK DE 10MPA, ESP. 6CM, EXCLUSIVE ARMAÇÃO , INCLUSIVE ACABAMENTO SARRAFEADO</t>
  </si>
  <si>
    <t>RECOMPOSIÇÃO DO PISO DEMOLIDO</t>
  </si>
  <si>
    <t>3.9.17</t>
  </si>
  <si>
    <t>ED-50552</t>
  </si>
  <si>
    <t>PISO CIMENTADO NATADO COM ARGAMASSA, ACABAMENTO QUEIMADO, TRAÇO 1:3 (CIMENTO E AREIA), ESP. 20MM, SEM JUNTA DE DILATAÇÃO</t>
  </si>
  <si>
    <t>COBERTURA, PISOS, ALAMBRADOS E ADJACENTES</t>
  </si>
  <si>
    <t>INFRAESTRUTURA - FUNDAÇÕES PILARES, MURETAS E ARQUIBANCADAS</t>
  </si>
  <si>
    <t>BLOCOS DE FUNDAÇÃO DOS PILARES METÁLICOS DA ESTRUTURA</t>
  </si>
  <si>
    <t>FUNDAÇÃO DAS MURETAS EXTERNAS LONGITURIDNAIS</t>
  </si>
  <si>
    <t>FUNDAÇÃO DAS MURETAS EXTERNAS TRANSVERSAIS</t>
  </si>
  <si>
    <t>FUNDAÇÃO DAS MURETAS INTERNAS LONGITURIDNAIS</t>
  </si>
  <si>
    <t>FUNDAÇÃO DAS MURETAS INTERNAS TRANSVERSAIS</t>
  </si>
  <si>
    <t>FUNDAÇÃO DAS MURETAS DAS ARQUIBANCADAS</t>
  </si>
  <si>
    <t>ED-49777</t>
  </si>
  <si>
    <t>ESCAVAÇÃO MANUAL DE TUBULÃO A CÉU ABERTO, INCLUSIVE DESCARGA LATERAL</t>
  </si>
  <si>
    <t>FUNDAÇÃO  PILARES METÁLICOS DA ESTRUTURA</t>
  </si>
  <si>
    <t>ED-15801</t>
  </si>
  <si>
    <t>ENCAMISAMENTO DE TUBULÃO COM TUBO DE CONCRETO (
MANILHA), DIÂMETRO 90CM, INCLUSIVE TRANSPORTE E
FORNECIMENTO</t>
  </si>
  <si>
    <t>(CUSTO / M:</t>
  </si>
  <si>
    <t>4.1.4</t>
  </si>
  <si>
    <t>4.1.5</t>
  </si>
  <si>
    <t>4.1.6</t>
  </si>
  <si>
    <t>ED-49637</t>
  </si>
  <si>
    <t>FORNECIMENTO DE CONCRETO ESTRUTURAL, USINADO BOMBEADO, COM FCK 20MPA, INCLUSIVE LANÇAMENTO, ADENSAMENTO E ACABAMENTO</t>
  </si>
  <si>
    <t>4.1.7</t>
  </si>
  <si>
    <t>4.1.8</t>
  </si>
  <si>
    <t>4.1.9</t>
  </si>
  <si>
    <t>PARTE DO VOLUME DA ESCAVAÇÃO</t>
  </si>
  <si>
    <t>ESTRUTURA METÁLICA E COBERTURA</t>
  </si>
  <si>
    <t>ED-20573</t>
  </si>
  <si>
    <t>FORNECIMENTO DE ESTRUTURA METÁLICA E ENGRADAMENTO METÁLICO PARA TELHADO EM ARCO DE QUADRA POLIESPORTIVA EM AÇO, COBERTURA EM ARCO PADRÃO DA QUADRA ESCOLAR, EXCLUSIVE TELHA, INCLUSIVE PILAR METÁLICO, FABRICAÇÃO, TRANSPORTE, MONTAGEM, APLICAÇÃO DE FUNDO PREPARADOR ANTICORROSIVO, UMA (1) DEMÃO E PINTURA ESMALTE, DUAS (2) DEMÃOS</t>
  </si>
  <si>
    <t>ESTRUTURA METÁLICA DA DE COBERTURA DA QUADRA</t>
  </si>
  <si>
    <t>ED-13852</t>
  </si>
  <si>
    <t>COBERTURA EM TELHA METÁLICA GALVANIZADA ONDULADA, TIPO SIMPLES, ESP. 0,50MM, ACABAMENTO NATURAL, INCLUSIVE ACESSÓRIOS PARA FIXAÇÃO, FORNECIMENTO E INSTALAÇÃO</t>
  </si>
  <si>
    <t>COBERTURA EM TELHAS DE AÇO GALVANIZADO - PROJEÇÃO</t>
  </si>
  <si>
    <t>COBERTURA EM TELHAS DE AÇO GALVANIZADO - EMPENAS LONGITUDINAIS</t>
  </si>
  <si>
    <t>COBERTURA EM TELHAS DE AÇO GALVANIZADO - EMPENAS TRANSVERSAIS</t>
  </si>
  <si>
    <t>ED-50652</t>
  </si>
  <si>
    <t>CALHA EM CHAPA GALVANIZADA, ESP. 0,8MM (GSG-22), COM DESENVOLVIMENTO DE 75CM, INCLUSIVE IÇAMENTO MANUAL VERTICAL</t>
  </si>
  <si>
    <t/>
  </si>
  <si>
    <t>DUAS ÁGUAS DA COBERTURA</t>
  </si>
  <si>
    <t>ED-50668</t>
  </si>
  <si>
    <t>CONDUTOR CIRCULAR DE ÁGUA PLUVIAL PARA DO TELHADO EM TUBO DE PVC, DIÂMETRO DE 100MM, INCLUSIVE CONEXÕES E SUPORTES</t>
  </si>
  <si>
    <t>CONDUTORES DE ÁGUA DE ÁGUA PLUVIAL</t>
  </si>
  <si>
    <t>4.3</t>
  </si>
  <si>
    <t>PISOS, ALAMBRADOS  E ARQUIBANCADAS</t>
  </si>
  <si>
    <t>4.3.1</t>
  </si>
  <si>
    <t>ED-50533</t>
  </si>
  <si>
    <t>APICOAMENTO MANUAL DE PISO CIMENTADO, INCLUSIVE LIMPEZA DA SUPERFÍCIE</t>
  </si>
  <si>
    <t>APICOAMENTO  DE LAJE EXISTENTE</t>
  </si>
  <si>
    <t>4.3.2</t>
  </si>
  <si>
    <t>ED-51123</t>
  </si>
  <si>
    <t>REGULARIZAÇÃO MANUAL E COMPACTAÇÃO MECANIZADA DE TERRENO COM PLACA VIBRATÓRIA, EXCLUSIVE DESMATAMENTO, DESTOCAMENTO, LIMPEZA/ROÇADA DO TERRENO</t>
  </si>
  <si>
    <t>PREPARAÇÃO DO TERRENO PARA A LAJE  DE PISO</t>
  </si>
  <si>
    <t>APICOAMENTO  DE LAJE EXISTENTE (DEDUÇÃO)</t>
  </si>
  <si>
    <t>PALCO, SANITARIO E VESTIÁRIOS (DEDUÇÃO)</t>
  </si>
  <si>
    <t>4.3.3</t>
  </si>
  <si>
    <t>APLICAÇÃO DE LONA PRETA, ESP. 150 MICRAS, INCLUSIVE FORNECIMENTO</t>
  </si>
  <si>
    <t>ÁREA DA QUADRA</t>
  </si>
  <si>
    <t>4.3.4</t>
  </si>
  <si>
    <t>ED-8565</t>
  </si>
  <si>
    <t>FÔRMA PARA VIGA-CINTA/BLOCO DE MADEIRA COM TÁBUA E SARRAFO (DESMONTAGEM)</t>
  </si>
  <si>
    <t>LADO  LONGITUDINAL DA LAJE DE PISO DA QUADRA</t>
  </si>
  <si>
    <t>LADO TRANSVERSAL DA LAJE DE PISO DA QUADRA</t>
  </si>
  <si>
    <t>LADO LONGITUDINAL DA LAJE DA ARQUIBANCADA</t>
  </si>
  <si>
    <t>LADOS TRANSVERSAIS DAS LAJES DAS ARQUIBANCADAS</t>
  </si>
  <si>
    <t>4.3.5</t>
  </si>
  <si>
    <t>ED-29582</t>
  </si>
  <si>
    <t>ARMADURA DE TELA DE AÇO CA-60, SOLDADA TIPO Q-138, DIÂMETRO Ø4,2MM, TRAMA COM DIMENSÃO (100X100)MM, INCLUSIVE ESPAÇADOR, EXCLUSIVE CONCRETO</t>
  </si>
  <si>
    <t>4.3.6</t>
  </si>
  <si>
    <t>ÁREA TOTAL DO PISO</t>
  </si>
  <si>
    <t>4.3.7</t>
  </si>
  <si>
    <t>ED-50619</t>
  </si>
  <si>
    <r>
      <rPr>
        <sz val="10"/>
        <rFont val="Arial"/>
        <charset val="134"/>
      </rPr>
      <t>POLIMENTO MECANIZADO DE SUPERFÍCIE EM CONCRETO, INCLUSIVE ACABAMENTO DE CONCRETAGEM EM NIVELAMENTO A LASER (NÍVEL ZERO)_</t>
    </r>
    <r>
      <rPr>
        <i/>
        <sz val="10"/>
        <rFont val="Arial"/>
        <charset val="134"/>
      </rPr>
      <t>CORTE PARA JUNTA DE DILATAÇÃO</t>
    </r>
  </si>
  <si>
    <t>4.3.8</t>
  </si>
  <si>
    <t>ED-51148</t>
  </si>
  <si>
    <t>RAMPA PARA ACESSO DE DEFICIENTE, EM CONCRETO SIMPLES
FCK = 25 MPA, DESEMPENADA, COM PINTURA INDICATIVA, 02
DEMÃOS</t>
  </si>
  <si>
    <t>RAMPAS DE ACESSIBILIDADE</t>
  </si>
  <si>
    <t>4.3.9</t>
  </si>
  <si>
    <t xml:space="preserve">PILARES DAS MURETAS DOS ALAMBRADOS LONGITUDINAIS EXTERNOS </t>
  </si>
  <si>
    <t xml:space="preserve">PILARES DAS MURETAS DOS ALAMBRADOS TRASVERSAIS EXTERNOS </t>
  </si>
  <si>
    <t>PILARES DAS MURETAS DOS ALAMBRADOS LONGITUDINAIS INTERNOS</t>
  </si>
  <si>
    <t>PILARES DAS MURETAS DOS ALAMBRADOS TRANSVERSAIS INTERNOS</t>
  </si>
  <si>
    <t>PILARES DAS ARQUIBANCADAS</t>
  </si>
  <si>
    <t>4.3.10</t>
  </si>
  <si>
    <t>ED-48216</t>
  </si>
  <si>
    <t>ALVENARIA DE BLOCO DE CONCRETO CHEIO SEM ARMAÇÃO, EM CONCRETO COM FCK 15MPA , ESP. 14CM, PARA REVESTIMENTO, INCLUSIVE ARGAMASSA PARA ASSENTAMENTO (DETALHE D -CADERNO SEDS)</t>
  </si>
  <si>
    <t>MURETA ARQUIBANCADA E ALAMBRADO EXTERNO LONGITUDINAL</t>
  </si>
  <si>
    <t>MURETA LONGITUDINAL DA ARQUIBANCADA</t>
  </si>
  <si>
    <t>MURETAS TRANSVERSAIS DAS ARQUIBANCADAS</t>
  </si>
  <si>
    <t>4.3.11</t>
  </si>
  <si>
    <t>PREENCHIMENTO ENTRE AS ALVENARIAS DAS ARQUIBANCADAS</t>
  </si>
  <si>
    <t>4.3.12</t>
  </si>
  <si>
    <t>ASSENTO  DAS ARQUIBANCADAS</t>
  </si>
  <si>
    <t>4.3.13</t>
  </si>
  <si>
    <t>ED-50597</t>
  </si>
  <si>
    <t>LAJE DE TRANSIÇÃO EM CONCRETO USINADO AUTO-ADENSÁVEL COM FCK DE 18MPA, ESP. 10CM, INCLUSIVE TELA DE AÇO CA-60 SOLDADA TIPO Q-61 E POLIMENTO MECANIZADO DE SUPERFÍCIE EM CONCRETO</t>
  </si>
  <si>
    <t>4.3.14</t>
  </si>
  <si>
    <t>ED-48195</t>
  </si>
  <si>
    <t>ALVENARIA DE VEDAÇÃO COM BLOCO DE CONCRETO, ESP. 14CM, INCLUSIVE ARGAMASSA PARA ASSENTAMENTO</t>
  </si>
  <si>
    <t>ALVENARIA DE VEDAÇÃO TRANSVERSAL EXTERNA</t>
  </si>
  <si>
    <t>ALVENARIA DE VEDAÇÃO TRANSVERSAL INTERNA</t>
  </si>
  <si>
    <t>ALVENARIA DE VEDAÇÃO LONGITUDINAL INTERNA</t>
  </si>
  <si>
    <t>4.3.15</t>
  </si>
  <si>
    <t>4.3.16</t>
  </si>
  <si>
    <t>IGUAL À  ÁREA  DO CHAPISCO</t>
  </si>
  <si>
    <t>4.3.17</t>
  </si>
  <si>
    <t>ED-9100</t>
  </si>
  <si>
    <t>ALAMBRADO PARA QUADRA ESPORTIVA, EM TELA DE ARAME GALVANIZADO COM TRAMA LOSANGULAR DE 2" (50,8MM) E FIO BWG12 (2,77MM), EXCLUSIVE PINTURA, INCLUSIVE FIXAÇÃO E FORNECIMENTO EM QUADROS DE TUBOS DE AÇO CARBONO
GALVANIZADO DIÂMETRO DE 50MM (2") CARBONO GALVANIZADO DIÂMETRO DE 50MM (2")</t>
  </si>
  <si>
    <t>ALAMBRADO TRANSVEERSAL EXTERNO</t>
  </si>
  <si>
    <t>ALAMBRADO TRANSVERSAL EXTERNO</t>
  </si>
  <si>
    <t>ALAMBRADOS TRANSVERSAIS INTERNOS</t>
  </si>
  <si>
    <t>ALAMBRADOS LONGITUDINAIS EXTERNOS</t>
  </si>
  <si>
    <t>ALAMBRADOS LONGITUDINAIS INTERNOS</t>
  </si>
  <si>
    <t>4.3.18</t>
  </si>
  <si>
    <t>ED-50986</t>
  </si>
  <si>
    <t>PORTÃO EM TUBO DE AÇO GALVANIZADO COM COSTURA, DIÂMETRO DE 1.1/2" (38,1MM), ESP. 2MM, COM TELA QUADRICULADA ONDULADA, TRAMA DE 1/2" (12,70MM), FIO 12 (2,77MM), EXCLUSIVE CADEADO E PINTURA</t>
  </si>
  <si>
    <t>PORTÕES EXTERNOS P4 DE ACESSO À QUADRA -  DE ABRIR</t>
  </si>
  <si>
    <t>PORTÕES INTERNO P5 DE ACESSO À QUADRA -  DE CORRER</t>
  </si>
  <si>
    <t>PORTÕES INTERNO P6 DE ACESSO À QUADRA -  DE CORRER</t>
  </si>
  <si>
    <t>4.3.19</t>
  </si>
  <si>
    <t>RAMPAS EXTERNAS PRÓXIMAS AOS ACESSSOS DA QUADRA</t>
  </si>
  <si>
    <t>4.3.20</t>
  </si>
  <si>
    <t>FAIXAS NO SENTIDO LONGITUDINAL DA QUADRA</t>
  </si>
  <si>
    <t>FAIXAS NO SENTIDO TRANSVERSAL DA QUADRA</t>
  </si>
  <si>
    <t>FAIXAS EM TORNO DOS DOIS BEBEDOUROS</t>
  </si>
  <si>
    <t>4.3.21</t>
  </si>
  <si>
    <t>COMP.01</t>
  </si>
  <si>
    <t>FORNECIMENTO E INSTALAÇÃO DE REDE DE PROTEÇÃO EM MALHA DE NYLON PARA CAMPOS E  QUADRAS DE ESPORTE, INCLUVE CABOS DE AÇO PARA FIXAÇÃO E ACESSÓIROS</t>
  </si>
  <si>
    <t>TELA DE NYLON 10X10 - ÁREA INTERNA COBERTURA</t>
  </si>
  <si>
    <t>4.4</t>
  </si>
  <si>
    <t>INSTALAÇÕES ELÉTRICAS</t>
  </si>
  <si>
    <t>4.4.1</t>
  </si>
  <si>
    <t>ED-15748</t>
  </si>
  <si>
    <t>CONJUNTO DE UMA (1) TOMADA PADRÃO, TRÊS (3) POLOS, CORRENTE 10A, TENSÃO 250V, (2P+T/10A-250V), COM PLACA 4"X2" DE UM (1) POSTO, INCLUSIVE FORNECIMENTO, INSTALAÇÃO, SUPORTE, MÓDULO E PLACA</t>
  </si>
  <si>
    <t>TOMADAS INSTALADAS NAS ARQUIBANCADAS E PARA BEBEDOUROS</t>
  </si>
  <si>
    <t>4.4.2</t>
  </si>
  <si>
    <t xml:space="preserve">ELETRODUTO EMBUTIDO NO PISO PARA PASSAGEM DOS CABOS DE ALIMENTAÇÃO  </t>
  </si>
  <si>
    <t>DAS TOMADAS E DA ILUMINAÇÃO DA QUADRA</t>
  </si>
  <si>
    <t>4.4.3</t>
  </si>
  <si>
    <t>ELETRODUTO DE AÇO GALVANIZADO A SER UTIIZADO NAS PILASTRAS METÁLICAS</t>
  </si>
  <si>
    <t>QUE SOBEM PARA AS TESOURAS DA ESTRUTURA DA QUADRA PARA PASSAGEM DOS</t>
  </si>
  <si>
    <t>CABOS DE ALIMENTAÇÃO DA ILUMINAÇÃO</t>
  </si>
  <si>
    <t>4.4.4</t>
  </si>
  <si>
    <t>ED-49165</t>
  </si>
  <si>
    <t>CAIXA DE PASSAGEM PARA PISO EM ALUMÍNIO, TAMPA REVERSÍVEL (ANTIDERRAPANTE OU LISA), DIMENSÃO (200X200X100)MM, INCLUSIVE ACESSÓRIOS E FIXAÇÃO</t>
  </si>
  <si>
    <t>CAIXA DE PASSAGEM PARA ELETRODUTOS EMBUTIDOS NO PISO</t>
  </si>
  <si>
    <t>4.4.5</t>
  </si>
  <si>
    <t>ED-7252</t>
  </si>
  <si>
    <t>ELETRODUTO FLEXÍVEL, EM AÇO GALVANIZADO, REVESTIDO EXTERNAMENTE COM PVC PRETO (2"), INCLUSIVE CONEXÕES, SUPORTES E FIXAÇÃO</t>
  </si>
  <si>
    <t xml:space="preserve">ELETRODUTO PARA PASSAGEM DOS CABOS DE ALIMENTAÇÃO DO QUADRO DE </t>
  </si>
  <si>
    <t>DISTRIBUIÇÃO DE CIRCUITOS DA QUADRA</t>
  </si>
  <si>
    <t>4.4.6</t>
  </si>
  <si>
    <t>ED-49010</t>
  </si>
  <si>
    <t>CABO DE COBRE FLEXÍVEL, CLASSE 5, ISOLAMENTO TIPO EPR/HEPR, NÃO HALOGENADO, ANTICHAMA, TERMOFIXO, UNIPOLAR, SEÇÃO 50 MM2, 90°C, 0,6/1KV</t>
  </si>
  <si>
    <t xml:space="preserve">CABO DE COBRE FLEXÍVEL UTILIZADO PARA ALIMENTAÇÃO DO QUADRO DE </t>
  </si>
  <si>
    <t>4.4.7</t>
  </si>
  <si>
    <t>ED-49004</t>
  </si>
  <si>
    <t>CABO DE COBRE FLEXÍVEL, CLASSE 5, ISOLAMENTO TIPO EPR/HEPR, NÃO HALOGENADO, ANTICHAMA, TERMOFIXO, UNIPOLAR, SEÇÃO 25 MM2, 90°C, 0,6/1KV</t>
  </si>
  <si>
    <t xml:space="preserve">CABO DE COBRE FLEXÍVEL UTILIZADO PARA ATERRAMENTO DO QUADRO DE </t>
  </si>
  <si>
    <t>4.4.8</t>
  </si>
  <si>
    <t>CABO DE COBRE FLEXÍVEL UTILIZADO NA ALIMENTAÇÃO DAS TOMADAS DAS</t>
  </si>
  <si>
    <t>ARQUIBANCADAS E ILUMINAÇÃO DA QUADRA</t>
  </si>
  <si>
    <t>4.4.9</t>
  </si>
  <si>
    <t xml:space="preserve">CABO DE COBRE FLEXÍVEL UTILIZADO NA ALIMENTAÇÃO DAS TOMADAS DOS </t>
  </si>
  <si>
    <t>BEBEDOUROS DA QUADRA</t>
  </si>
  <si>
    <t>4.4.10</t>
  </si>
  <si>
    <t>ED-34461</t>
  </si>
  <si>
    <t>DISJUNTOR MONOPOLAR TIPO DIN, CORRENTE NOMINAL DE 16A, FORNECIMENTO E INSTALAÇÃO, INCLUSIVE TERMINAL ILHÓS</t>
  </si>
  <si>
    <t xml:space="preserve">DISJUNTOR MONOLAR DE 16A DO CIRCUITO DAS TOMADAS DOS BEBEDOUROS DA </t>
  </si>
  <si>
    <t>QUADRA</t>
  </si>
  <si>
    <t>4.4.11</t>
  </si>
  <si>
    <t>DISJUNTOR MONOPOLAR TIPO DIN, CORRENTE NOMINAL DE 25A,FORNECIMENTO E INSTALAÇÃO, INCLUSIVE TERMINAL ILHÓS</t>
  </si>
  <si>
    <t>DISJUNTOR MONOPOLAR DE 20A DO CIRCUITO DAS TOMADAS DAS ARQUIBANCADAS</t>
  </si>
  <si>
    <t>DA QUADRA</t>
  </si>
  <si>
    <t>4.4.12</t>
  </si>
  <si>
    <t>DISJUNTORES BIPOLARES DE 32A DO CIRCUITO DE ILUMINAÇÃO DA QUADRA</t>
  </si>
  <si>
    <t>4.4.13</t>
  </si>
  <si>
    <t>ED-34498</t>
  </si>
  <si>
    <t>DISJUNTOR TRIPOLAR TIPO DIN, CORRENTE NOMINAL DE 125A, FORNECIMENTO E INSTALAÇÃO, INCLUSIVE TERMINAL DE COMPRESSÃO</t>
  </si>
  <si>
    <t>DISJUNTOR GERAL TRIPOLAR DE 125A DO QUADRO DE DISTRIBUIÇÃO DE CIRCUITOS</t>
  </si>
  <si>
    <t>4.4.14</t>
  </si>
  <si>
    <t>ED-5444</t>
  </si>
  <si>
    <t>DISJUNTOR DE PROTEÇÃO DIFERENCIAL RESIDUAL (DR), TETRAPOLAR TIPO DIN, CORRENTE NOMINAL DE 125A, SENSIBILIDADE DE 30MA, FORNECIMENTO E INSTALAÇÃO, INCLUSIVE TERMINAL DE COMPRESSÃO</t>
  </si>
  <si>
    <t>DR GERAL TRIPOLAR DE 125A DO QUADRO DE DISTRIBUIÇÃO DE CIRCUITOS</t>
  </si>
  <si>
    <t>4.4.15</t>
  </si>
  <si>
    <t>ED-16600</t>
  </si>
  <si>
    <t>DISPOSITIVO DE PROTEÇÃO CONTRA SURTOS (DPS) MONOPOLAR, CORRENTE DE INTERRUPÇÃO 20KA, INCLUSIVE TERMINAL ILHÓS</t>
  </si>
  <si>
    <t xml:space="preserve">DISPOSITIVOS DE PROTEÇÃO CONTRA SURTOS - DPS INSTALADOS NO QUADRO DE </t>
  </si>
  <si>
    <t>DISTRIBUIÇÃO DE CIRCUITOS</t>
  </si>
  <si>
    <t>4.4.16</t>
  </si>
  <si>
    <t>ED-14200</t>
  </si>
  <si>
    <t>QUADRO DE DISTRIBUIÇÃO DE SOBREPOR EM CHAPA, PARA 44 DISJUNTORES DIN, INCLUSIVE BARRAMENTOS NEUTRO/TERRA E BARRAMENTO TRIFÁSICO DE 150A</t>
  </si>
  <si>
    <t>QUADRO DE DISTRIBUIÇÃO DE CIRCUITOS INSTALADO NA QUADRA CONTENDO</t>
  </si>
  <si>
    <t>BARRAMENTOS NEUTRO/TERRA E BARRAMENTO TRIFÁSICO DE 150A</t>
  </si>
  <si>
    <t>4.4.17</t>
  </si>
  <si>
    <t>CONDULETES UTILIZADOS PARA CONEXÃO ENTRE ELETRODUTOS E PASSAGEM</t>
  </si>
  <si>
    <t>DOS CABOS DOS CIRCUITOS TERMINAIS</t>
  </si>
  <si>
    <t>4.4.18</t>
  </si>
  <si>
    <t>ED-49149</t>
  </si>
  <si>
    <t>CAIXA DE PASSAGEM, DIMENSÃO (20X20)CM, EM CHAPA DE AÇO, TIPO DE EMBUTIR, COM ACABAMENTO EM PINTURA ELETROSTÁTICA E TAMPA CEGA, INCLUSIVE FIXAÇÃO EM ALVENARIA</t>
  </si>
  <si>
    <t>CAIXA DE PASSAGEM INSTALADA PRÓXIMO A ELETROCALHA EXISTENTE NA ESCOLA,</t>
  </si>
  <si>
    <t xml:space="preserve">DE ONDE SERÁ REALIZADA A CONEXÃO COM OS CABOS DE ALIMENTAÇÃO DO </t>
  </si>
  <si>
    <t>QUADRO DE DISTRIBUIÇÃO DA QUADRA</t>
  </si>
  <si>
    <t>4.4.19</t>
  </si>
  <si>
    <t>REFLETORES UTILIZADOS PARA ILUMINAÇÃO DA QUADRA E ARQUIBANCADAS</t>
  </si>
  <si>
    <t>4.5</t>
  </si>
  <si>
    <t>PINTURAS E DEMARCAÇÕES</t>
  </si>
  <si>
    <t>4.5.1</t>
  </si>
  <si>
    <t>ED-50496</t>
  </si>
  <si>
    <t>PINTURA ESMALTE BASE SOLVENTE EM TUBO GALVANIZADO, DUAS (2) DEMÃOS, COM APLICAÇÃO MANUAL, INCLUSIVE UMA (1) DEMÃO DE FUNDO ANTICORROSIVO</t>
  </si>
  <si>
    <t>ALAMBRADO TRANSVEERSAL EXTERNO - TUBOS HORIZONTAIS</t>
  </si>
  <si>
    <t>ALAMBRADO TRANSVEERSAL EXTERNO - TUBOS VERTICAIS</t>
  </si>
  <si>
    <t>ALAMBRADOS TRANSVERSAIS INTERNOS - TUBOS HORIZONTAIS</t>
  </si>
  <si>
    <t>ALAMBRADOS TRANSVERSAIS INTERNOS - TUBOS VERTICAIS</t>
  </si>
  <si>
    <t>ALAMBRADOS LONGITUDINAIS EXTERNOS - TUBOS HORIZONTAIS</t>
  </si>
  <si>
    <t>ALAMBRADOS LONGITUDINAIS EXTERNOS - TUBOS VERTICAIS</t>
  </si>
  <si>
    <t>ALAMBRADOS LONGITUDINAIS INTERNOS - TUBOS HORIZONTAIS</t>
  </si>
  <si>
    <t>ALAMBRADOS LONGITUDINAIS INTERNOS - TUBOS VERTICAIS</t>
  </si>
  <si>
    <t>PORTÕES EXTERNOS P4 DE ACESSO À QUADRA-DE ABRIR-TUBOS HORIZONTAIS</t>
  </si>
  <si>
    <t>PORTÕES EXTERNOS P4 DE ACESSO À QUADRA-DE ABRIR-TUBOS VERTICAIS</t>
  </si>
  <si>
    <t>PORTÕES INTERNO P5 DE ACESSO À QUADRA -  DE CORRER-TUBOS HORIZONTAIS</t>
  </si>
  <si>
    <t>PORTÕES INTERNO P5 DE ACESSO À QUADRA -  DE CORRER-TUBOS VERTICAIS</t>
  </si>
  <si>
    <t>PORTÕES INTERNO P6 DE ACESSO À QUADRA -  DE CORRER-TUBOS HORIZONTAIS</t>
  </si>
  <si>
    <t>PORTÕES INTERNO P6 DE ACESSO À QUADRA -  DE CORRER-TUBOS VERTICAIS</t>
  </si>
  <si>
    <t>4.5.2</t>
  </si>
  <si>
    <t>4.5.3</t>
  </si>
  <si>
    <t>ED-50519</t>
  </si>
  <si>
    <t>PINTURA COM TEXTURA ACRÍLICA COM DESEMPENADEIRA DE AÇO, INCLUSIVE UMA (1) DEMÃO DE SELADOR ACRÍLICO</t>
  </si>
  <si>
    <t>4.5.4</t>
  </si>
  <si>
    <t>ED-9937</t>
  </si>
  <si>
    <t>PINTURA EPÓXI EM PISO, DUAS (2) DEMÃOS, EXCLUSIVE PRIMER EPÓXI, INCLUSIVE LIMPEZA DA SUPERFÍCIE A SER APLICADO MATERIAL</t>
  </si>
  <si>
    <t>ÁREA  DE JOGOS DA QUADRA POLIESORTIVA</t>
  </si>
  <si>
    <t>4.5.5</t>
  </si>
  <si>
    <t>ED-50460</t>
  </si>
  <si>
    <t>PINTURA ACRÍLICA PARA PISO EM FAIXA DE DEMARCAÇÃO DE QUADRA, DUAS (2) DEMÃOS, FAIXA COM LARGURA DE 5 CM</t>
  </si>
  <si>
    <t>DEMARCAÇÃO DA QUADRA COM TINTA ACRÍLICA</t>
  </si>
  <si>
    <t>EQUIPAMENTOS ESPORTIVOS</t>
  </si>
  <si>
    <t>ED-49569</t>
  </si>
  <si>
    <t>TRAVE DE FUTSAL (PAR) COM REDE, EM TUBO DE AÇO, DIÂMETRO DE 3", COMPRIMENTO 300CM, ALTURA 200CM, INCLUSIVE TRATAMENTO ANTICORROSIVO E PINTURA</t>
  </si>
  <si>
    <t>TRAVE DE FUTSAL (PAR)</t>
  </si>
  <si>
    <t>ED-49574</t>
  </si>
  <si>
    <t>TABELA DE BASQUETE OFICIAL COM ARO FIXO, REDE E POSTE METÁLICO, INCLUSIVE SUPORTE PARA PISO, INCLUSIVE TRATAMENTO ANTICORROSIVO E PINTURA</t>
  </si>
  <si>
    <t>TABELA DE BASQUETE</t>
  </si>
  <si>
    <t>5.3</t>
  </si>
  <si>
    <t>ED-49572</t>
  </si>
  <si>
    <t>POSTE DE VÔLEI OU PETECA OFICIAL (PAR) COM REDE, EM TUBO DE AÇO, DIÂMETRO DE 3", TIPO TELESCÓPICO, INCLUSIVE TRATAMENTO ANTICORROSIVO E PINTURA</t>
  </si>
  <si>
    <t>POSTE DE VÔLEI (PAR)</t>
  </si>
  <si>
    <t>RECOMOPOSIÇÃO DA GRADE FRONTAL E ENTORNO (ACESSO À OBRA)</t>
  </si>
  <si>
    <t>ED-29552</t>
  </si>
  <si>
    <t>CORTE, DOBRA E MONTAGEM DE AÇO CA-50, DIÂMETRO 12,5MM, INCLUSIVE ESPAÇADOR</t>
  </si>
  <si>
    <t>KG</t>
  </si>
  <si>
    <t>(CUSTO/KG:</t>
  </si>
  <si>
    <t>ANCORAGEM  MURETA INÍCIO DA QUADRA</t>
  </si>
  <si>
    <t>ED-49655</t>
  </si>
  <si>
    <t>ANCORAGEM DE BARRAS DE AÇO COM CHUMBADOR QUÍMICO À BASE DE RESINA POLIÉSTER, EXCLUSIVE FORNECIMENTO DE BARRA</t>
  </si>
  <si>
    <t>DM3</t>
  </si>
  <si>
    <t>(CUSTO/DM3:</t>
  </si>
  <si>
    <t>DEMOLIÇÕES E ESCAVAÇÕES</t>
  </si>
  <si>
    <t>MURETA DE FECHAMENTO DO INICIO DO PÁTIO</t>
  </si>
  <si>
    <t>ED-51110</t>
  </si>
  <si>
    <t>ESCAVAÇÃO MANUAL DE TERRA (DESATERRO MANUAL), INCLUSIVE DESCARGA LATERAL, EXCLUSIVE RETIRADA E TRANSPORTE DO MATERIAL ESCAVADO</t>
  </si>
  <si>
    <t>REMOÇÃO DA RAMPA DE ACESSO À OBRA</t>
  </si>
  <si>
    <t>6.5</t>
  </si>
  <si>
    <t>ED-50933</t>
  </si>
  <si>
    <t>ASSENTAMENTO DE GRADIL OU PORTÃO METÁLICO DE AÇO OU
FERRO, EXCLUSIVE FORNECIMENTO</t>
  </si>
  <si>
    <t>RECOMPOSIÇÃO D A GRADE E PORTÃO  FRONTAIS REMOVIDOS</t>
  </si>
  <si>
    <t>6.6</t>
  </si>
  <si>
    <t>ED-50437</t>
  </si>
  <si>
    <t>PLANTIO DE GRAMA ESMERALDA EM PLACAS, INCLUSIVE TERRA VEGETAL E CONSERVAÇÃO POR TRINTA (30) DIAS</t>
  </si>
  <si>
    <t>HARMONIZAÇÃO  DA FACHADA</t>
  </si>
  <si>
    <t>6.7</t>
  </si>
  <si>
    <t>PINTURA ESMALTE BASE SOLVENTE EM SUPERFÍCIES METÁLICAS, DUAS (2) DEMÃOS, COM APLICAÇÃO MANUAL, INCLUSIVE UMA (1) DEMÃO DE FUNDO ANTICORROSIVO</t>
  </si>
  <si>
    <t>TODA GRADE FRONTAL</t>
  </si>
  <si>
    <t>6.8</t>
  </si>
  <si>
    <t>MURETAS FRONTAIS</t>
  </si>
  <si>
    <t>6.9</t>
  </si>
  <si>
    <t>ED-50453</t>
  </si>
  <si>
    <t>PINTURA ACRÍLICA EM PAREDE, TRÊS (3) DEMÃOS, COM APLICAÇÃO MANUAL EXCLUSIVE SELADOR ACRÍLICO E MASSA ACRÍLICA/CORRIDA (PVA)</t>
  </si>
  <si>
    <t>LIMPEZAS E BOTA-FORA</t>
  </si>
  <si>
    <t>ED-51134</t>
  </si>
  <si>
    <t>TRANSPORTE DE MATERIAL DE QUALQUER NATUREZA COM CARRINHO DE MÃO, COM DISTÂNCIAS MAIORES QUE 50M E MENORES OU IGUAIS A 100M, INCLUSIVE CARGA/DESGARGA</t>
  </si>
  <si>
    <t>ED-51125</t>
  </si>
  <si>
    <t>TRANSPORTE DE MATERIAL DEMOLIDO EM CAÇAMBA, EXCLUSIVE CARGA MANUAL OU MECÂNICA</t>
  </si>
  <si>
    <t>ED-50266</t>
  </si>
  <si>
    <t>LIMPEZA FINAL PARA ENTREGA DA OBRA</t>
  </si>
  <si>
    <t>LIMPEZA FINAL</t>
  </si>
  <si>
    <t>PLANILHA DE ORÇAMENTO</t>
  </si>
  <si>
    <t xml:space="preserve">DATA:  </t>
  </si>
  <si>
    <t>CONSTRUÇAO DE QUADRA POLIESPORTIVA NA ESCOLA MUNICIPAL CÕNEGO JOSÉ HIGINO</t>
  </si>
  <si>
    <t xml:space="preserve"> BDI PROJ:</t>
  </si>
  <si>
    <t xml:space="preserve">SICOR-MG - 10/2025 / SINAPI-12/2025- NÃO DESONERADO   </t>
  </si>
  <si>
    <t xml:space="preserve"> BDI OBRA:</t>
  </si>
  <si>
    <t xml:space="preserve"> VALOR TOTAL ORÇADO:</t>
  </si>
  <si>
    <t>CUSTO</t>
  </si>
  <si>
    <t>LOCAL DE INTERVENÇÃO  / MEMÓRIA DE CÁLCULO</t>
  </si>
  <si>
    <t>ITEM</t>
  </si>
  <si>
    <t>CÓDIGO</t>
  </si>
  <si>
    <t>DESCRIÇÃO</t>
  </si>
  <si>
    <t>QUANT.</t>
  </si>
  <si>
    <t>UNITÁRIO</t>
  </si>
  <si>
    <t>UNIT.C.BDI</t>
  </si>
  <si>
    <t>Será medido por unidade de placa instalada (UN).Oitemremuneraasplacasdeobrasquedeverãoserconfeccionadasemchapagalvanizada0,26.Aschapasserãoafixadascomrebites540eparafusos3/8,emumaestruturametálicacomvigaU2”enrijecidaeMetalon20x20.OsuporteparaainstalaçãodeveráseremEucaliptoAutoclavado.Asplacasserãopintadasnafrenteenoversocomfundoanticorrosivoetintaautomotiva.FORMATO:3,00x1,50m.Otamanhodaplacaédefinidoemfunçãodolocaldasuainstalaçãoe/oudo valor dos serviços acima de R$ 30.000,00, obedecendo à proporção de 6,00 x 3,00m e o manual de identidade visual do Governo de Minas.</t>
  </si>
  <si>
    <t>Será medido pelo perímetro de obra locada, aferida entre os eixos de fundação e acrescentando-se 0,50 m, a partir do eixo, para o lado externo.
O item remunera o fornecimento de pontaletes em Pinus ou Cedrinho de 3" x 3"; tábuas em Pinus de 1" x 12"; arame galvanizado; inclusive materiais acessórios e a mão-de-obra necessária para os serviços de locação completa em obras de edificação compreendendo: locação de estacas, eixos principais, paredes, etc.</t>
  </si>
  <si>
    <t>Será medido por unidade de transporte e instalação de equipamento de sondagem (un).
O  item  remunera  o  fornecimento  e  instalação  de  equipamentos  necessários  para  execução  de  sondagem,  a  mobilização  e  desmobilização  dos  mesmos, independente da distância entre a empresa fornecedora e o local da sondagem.</t>
  </si>
  <si>
    <t xml:space="preserve">PROJETO EXECUTIVO DE DRENAGEM PLUVIAL </t>
  </si>
  <si>
    <t>Será medido por unidade de desenho fornecido e aprovado pela fiscalização ou terceiros conforme o caso (un). O item remunera o fornecimento de projeto, contendo todas as informações e detalhes construtivos, para a execução completa da obra de acordo com o padrão da  Secretaria  Estadual  de  Educação  (SEE  MG),  inclusive  a  concessão  dos  direitos  autorais  referentes  ao  projeto  para  a  Caixa  Escolar.  O  projeto  deverá  ser constituído por: peças gráficas no formato A1; relatórios contendo as premissas de projeto; especificações técnicas; memoriais descritivos, listas de quantidade e memórias de cálculo pertinentes. Apresentados conforme relação abaixo:
A) Os produtos gráficos deverão ser desenvolvidos por meio do software "AUTOCAD" versão 2000 ou posterior e apresentados da seguinte forma:
-  Apresentações  parciais  na  forma  de  projeto  básico,  em  papel  sulfite,  para  ajustes  e  liberação  pela  Diretoria de  Rede Física  das Regionais,  para a  execução do projeto executivo;
-  A  entrega  do  projeto  executivo  de  arquitetura,  devidamente  aprovado  pela  Diretoria  de  Rede  Física  das  Regionais,  deverá  ser  constituída  por:  duas  cópias plotadas em papel sulfite; uma cópia do arquivo eletrônico com extensão "dwg".
B) Os relatórios, as especificações técnicas, os memoriais descritivos, lista de quantidades e as memórias de cálculo pertinentes contendo as premissas de projeto deverão ser desenvolvidas por meio dos softwares "WINWORD", ou "EXCEL" e apresentados da seguinte forma:
- Duas cópias completas no formato A4, em papel sulfite, encadernadas;
- Os arquivos eletrônicos com extensão "doc" ou "xls".</t>
  </si>
  <si>
    <t xml:space="preserve">PALCO, SANITÁRIO, VESTIÁRIOS E RESERVATÓRIO DE ÁGUA </t>
  </si>
  <si>
    <t>Será medido pelo volume real escavado (m³). O item remunera o fornecimento da mão-de-obra necessária para a escavação manual em solo, de primeira ou segunda categoria, em campo aberto.</t>
  </si>
  <si>
    <t>Será medido pelo volume real escavado (m³). O item remunera o fornecimento da mão-de-obra necessária para a escavação manual em solo, de primeira ou segunda categoria, em campo aberto e apiloamento manual do fundo.</t>
  </si>
  <si>
    <t>Será medido pelo volume calculado no projeto de formas, sendo que o volume da interseção dos diversos elementos estruturais deve ser computado uma só vez (m³).
O  item  remunera  o  fornecimento  de  betoneira,  pedra  britada  números  1  e  2,  cimento,  areia  e  a  mão-de-obra  necessária  para  o  preparo  do  concreto,  com resistência mínima à compressão de 20,0 MPa. Remunera também o transporte, lançamento e adensamento. Está também incluido e remunerado 70Kg por m³ de concreto de armadura considerando o fornecimento de aço CA-50 ( A ou B ) com fyk igual 500 MPa, dobramento, transporte e colocação de armaduras de qualquer bitola  e  qualquer  comprimento;  estão  incluídos  no  item  os  serviços  e  materiais  secundários  como  arame,  espaçadores,  perdas  decorrentes  de  desbitolamento, cortes  e  pontas  de  traspasse  para  emendas  e  também  8m²  de  forma  por  m³  de  concreto  considerando  o  fornecimento  dos  materiais  e  a  mão-de-obra  para execução e instalação da forma, incluindo escoras, gravatas, desmoldante e desforma.</t>
  </si>
  <si>
    <t>Será medido pelo volume de reaterro em valas, poços ou cavas executado (m³).
O item remunera o fornecimento da mão-de-obra necessária e equipamento para a execução dos serviços de reaterro compactado, com material existente ou importado, sem controle de compactação.</t>
  </si>
  <si>
    <t>SUPERESTRUTURA - LAJES, VIGAS E PILARES</t>
  </si>
  <si>
    <t>Será medido pela área delimitada pelos eixos das paredes e/ou vigas (m²).
O  item  remunera  o  fornecimento  de  vigota  pré-fabricada  treliçada;  lajota  cerâmica;  concreto  com  fck  maior  ou  igual  a  25MPa,  para  o  capeamento;  aço  para armadura de distribuição; materiais  acessórios e a mão-de-obra necessária para a execução dos serviços: a estocagem das vigotas e lajotas cerâmicas conforme exigências  e  recomendações  do  fabricante;  o  transporte  interno  à  obra;  o  içamento  das  vigotas  e  das  lajotas  cerâmicas;  a  montagem  completa  das  vigotas treliçadas  e  das  lajotas  cerâmicas;  resultando  laje  para  piso;  a  execução  e  instalação  da  armadura  de  distribuição  posicionada  na  capa,  para  o  controle  da fissuração; o escoramento até 3,00 m de altura e a retirada do mesmo.</t>
  </si>
  <si>
    <t>3,3,3</t>
  </si>
  <si>
    <t>Será medido pelo comprimento, aferido no desenvolvimento, de corrimão instalado (m).
O item remunera o fornecimento de Corrimão tubular duplo constituído por: tubo de aço galvanizado com diâmetro de 1 1/2", espessura de 2,25 mm; suporte em chapa  de  ferro  galvanizado,  com  espessura  de  1/8";  fixação  por  meio  montate  em  tubo  de  ferro  galvanizado,de  2”  de  diâmetro  e  espessura  de  2,5mm,  com parafusos auto-atarrachantes, e através de chumbador metálico com rosca e porca com diâmetro de 1/4 “de polegada em pisos de concreto revestidos ou não; sinalização  tátil  por  meio  de  anel  em  aço  inoxidável  com  textura  contrastante  à  textura  do  corrimão,  instalado  1,00  m  antes  das  extremidades  do  corrimão, conforme determina NBR 9050; materiais acessórios e a mão-de-obra necessária para o chumbamento das grapas com roscas, ou soldagem do corrimão. O item remunera também o fornecimento de materiais e mão-de-obra necessários para: aplicação em uma demão de galvanização a frio, nos pontos de solda e / ou corte dos componentes metálicos, conforme recomendações do fabricante.</t>
  </si>
  <si>
    <t>Será medido pelo comprimento de corrimão com guarda-corpo, instalado (m).
O item remunera o fornecimento  de guarda-corpo constituído de tubo de aço galvanizado com 2” de diâmetro e montantes verticais em tubos de aço galvanizado com 2” de diâmetro espaçados em no máximo 90cm entre eles e altura final para ambientes internos de 1,10m e ambietes externos de 1,30m..
Base fixada no piso através de parafusos ou chumbadores, um corrimão duplo ( 22cm de distância entre eles) em tubo de aço galvanizado com diâmetro de 1 1/2” , com resistência à carga mínima de 900 N, aplicada em qualquer ponto deles, verticalmente de cima para baixo e horizontalmente em ambos os sentidos, conforme determina a norma NBR 9077 / 1993, fechamento vertical em tubos de  aço de  1”; com  altura de  0,80 m  para ambientes  internos e  1,00m para  áreas externas, inclusive acessórios e a mão-de-obra necessária para a instalação completa do guarda-corpo com corrimão duplo. O item remunera também o fornecimento de materiais e mão-de-obra necessários para: aplicação em uma demão de galvanização a frio, nos pontos de solda e / ou corte dos componentes metálicos, conforme recomendações do fabricante.</t>
  </si>
  <si>
    <t>3.4.16</t>
  </si>
  <si>
    <t>Será medido por unidade de registro instalado (un).
O item remunera o  fornecimento e  instalação de  registro de  pressão em  latão fundido,  diâmetro nominal  e acabamento  conforme indicado,  inclusive materiais acessórios e de vedação.</t>
  </si>
  <si>
    <t>Será medido por unidade de registro instalado (un).
O item remunera o fornecimento e instalação de registro de gaveta em latão fundido, diâmetro e acabamento como especificado, inclusive materiais acessórios e de vedação.</t>
  </si>
  <si>
    <t>Será medido por comprimento (m):
O item remunera o fornecimento e instalação de tubos de PVC rígido soldável de diâmetro especificado; para rede de água fria, inclusive conexões e materiais acessórios; abertura e fechamento de rasgos, para tubulações embutidas; ou escavação e reaterro apiloado de valas com profundidade média de 60 cm, para tubulações enterradas; ou fixação por grampos ou presilhas quando a tubulação for aparente.</t>
  </si>
  <si>
    <t>Será medido por unidade de reservatório instalado (un).
O  item  remunera  o  fornecimento  de  reservatório  com  capacidade  especificada  destinado  ao  armazenamento  de  água,  constituído  por:  corpo  cilíndrico  em polietileno  ou  fibra  de  vidro,  acabamento  interno  liso  para  evitar  o  crescimento  e  proliferação  de  algas  e  fungos;  tampa  superior  de  encaixe  ou  alçapão  para inspeção; furações para: entrada, saída e ladrão e a mão-de-obra necessária para o transporte interno, assentamento e instalação completa do reservatório.</t>
  </si>
  <si>
    <t>Será medido por unidade de ralo instalado (un).
O item remunera o fornecimento e instalação de ralo seco em PVC rígido, de 100 x 40 mm, com grelha de PVC, inclusive materiais acessórios.</t>
  </si>
  <si>
    <t>Será medido por unidade instalada (un).
O  item  remunera  o  fornecimento  e  a  instalação  da  ducha  higiênica  manual  com  registro  para  controle  de  fluxo  de  águas  de  1/2"  cromada,  inclusive  materiais acessórios necessários à instalação e ligação à rede de água.</t>
  </si>
  <si>
    <t>Será medido por unidade caixa instalada (un).
O item remunera o fornecimento e instalação da caixa sifonada, em PVC rígido, de 150 x 150 x 50 mm, inclusive grelha metálica e o material necessário para sua ligação à rede de esgoto.</t>
  </si>
  <si>
    <t>Será medido por comprimento de tubulação executada (m). Os itens a seguir remunera o fornecimento e instalação de tubos de PVC rígido, diâmetro nominal de especificado com ponta e bolsa e anel de borracha.</t>
  </si>
  <si>
    <t>Será medido pela área de piso revestida com placa cerâmica, descontando-se toda e qualquer interferência, acrescentando-se as áreas desenvolvidas por espaletas ou dobras (m²).
O item remunera o fornecimento de placa cerâmica esmaltada de primeira qualidade ( classe A, ou classe extra ), conforme anexo A da NBR 13818, indicada para pisos internos sujeitos a lavagem freqüente, com as características:
A) Dimensões: Até 2.025 cm²
B) Média absorção de água: 3%&lt; Abs &lt; 6%, grupo BIIa ( semigrés ) ;
C) Resistência química: classe A ( alta resistência química a produtos domésticos e de piscinas );
D) Resistência ao manchamento: classe de limpabilidade 5;
E) Carga de ruptura &gt; 1.000 N;
F) Resistência à abrasão superficial classe V (PEI-5);
G) Resistência ao risco (escala Mohs): &gt; 5;
H) Resistente a gretagem;
I) Resistente ao choque térmico;
J) Coeficiente de atrito: &gt; 0,40 ( classe 2 );
Remunera também o fornecimento de argamassa colante industrializada tipo AC-II, e a mão-deobra necessária para a execução dos serviços: limpeza e preparo da superfície de assentamento, preparo e aplicação da argamassa colante industrializada e o assentamento das peças conforme exigências das normas NBR 9817, NBR 13753, NBR 13816, NBR 13817, NBR 13818 e NBR 14081, e recomendações dos fabricantes. Remunera também o rejuntamento.</t>
  </si>
  <si>
    <t>Será medido pela área da peça em granito a ser instalada (m²).
O  item  remunera  o  fornecimento  de  granito  cinza  andorinha  com  acabamento  polido  ou  jateado  na  espessura  de  2,0  cm;  areia,  cimento,  cimento  branco  ou rejunte, materiais acessórios e a mão-de-obra necessária para o assentamento e rejuntamento do granito em soleiras e / ou peitoris, com largura até 20 cm; não remunera o preparo prévio da superfície.</t>
  </si>
  <si>
    <t>Será  medido  pela  área  revestida  com  ladrilho,  descontando-se  toda  e  qualquer  interferência,  acrescentando-se as  áreas desenvolvidas  por espaletas  ou dobras (m²).
O item remunera o fornecimento de ladrilho hidráulico podo tátil, para portadores de deficiência visual, de 40 x 40 cm, com espessura média de 3,5 cm, em várias cores, cimento, cal hidratada, areia, materiais acessórios, e a mão-de-obra necessária para os serviços: preparo e aplicação da argamassa mista de assentamento; assentamento  de  ladrilho  hidráulico,  conforme  paginação  prevista  em  projeto,  sobre  superfície  regularizada,  conforme  exigências  das  normas  NBR  9457  e  NBR 9050 e recomendações dos fabricantes. Não remunera os serviços de regularização da superfície.</t>
  </si>
  <si>
    <t>Será medido pela área revestida com chapisco, não se descontando vãos de até 2,00 m² e não se considerando espaletas. Os vãos acima de 2,00 m² deverão ser deduzidos na totalidade e as espaletas desenvolvidas (m²).
O item remunera o fornecimento de cimento, areia e a mão-de-obra necessária para a execução do chapisco.</t>
  </si>
  <si>
    <t>Será medido pela área de revestimento com placa cerâmica, descontando-se toda e qualquer interferência, acrescentando-se as áreas desenvolvidas por espaletas ou dobras (m²). O item remunera o fornecimento de placa cerâmica esmaltada, de primeira qualidade ( classe A, ou classe extra ), conforme anexo A da NBR 13818, indicada para
revestimentos internos, com as características:</t>
  </si>
  <si>
    <t>Será medido pela área revestida com reboco, não se descontando vãos de até 2,00 m² e não se considerando espaletas. Os vãos acima de  2,00 m²  deverão ser deduzidos na totalidade e as espaletas desenvolvidas (m²). O item remunera o fornecimento de cimento, cal hidratada, areia e a mão-de-obra necessária para a execução do reboco.</t>
  </si>
  <si>
    <t>Será medido por área de placa instalada (m²).
O item remunera o fornecimento de placas de granito cinza andorinha, com acabamento polido e tratamento à base de resina protetora, espessura de 3,0 cm, nas dimensões indicadas em projeto; materiais acessórios: areia, cimento, cimento branco, cola a base de resina epóxi, peças e arremates metálicos e a mão-de-obra necessária para a instalação completa das divisórias, inclusive o rejunte das mesmas; não remunera ferragem de vão de porta.</t>
  </si>
  <si>
    <t>Será medido por comprimento de banco executado (m).
O  item  remunera o  fornecimento de  materiais e  mão-de-obra necessários  para a  execução dos  serviços: alvenaria  de apoio  em tijolos  comuns de  barro cozido; revestimento da alvenaria em cimentado queimado; tampo de concreto armado com canto arredondado com espessura de 8 cm  e largura  de 40  cm; remunera também a escavação para construção da base armada e lastro de brita e o acabamento em verniz em duas demãos o serviço de limpeza final.</t>
  </si>
  <si>
    <t>Será medido por unidade instalada (un).
O item remunera o fornecimento e a instalação do lavatório constituído por: lavatório de louça sem coluna; torneira de mesa para lavatório acabamento em latão cromado de 1/2", sifão cromado de 1" x 1 1/2"; tubo de ligação cromado com canopla; válvula metálica de 1" para ligação ao sifão, um par de parafusos com bucha para fixação do lavatório, materiais acessórios necessários para sua instalação e ligação à rede de esgoto.</t>
  </si>
  <si>
    <t>Será medido pela área de bancada instalada (m²).
O item remunera o fornecimento e a instalação da bancada em granito cinza andorinha, mauá ou corumbá com espessura de 3 cm, inclusive testeira, frontão furos (se  necessários)  e  demais  elementos  de  arremate,  bem  como  console  de  metalon  (mínimo  20  x  30cm)  e  materiais  acessórios  necessários  para  a  fixação, assentamento e rejuntamento.</t>
  </si>
  <si>
    <t>Será medido por unidade instalada (un).
O item remunera o fornecimento e instalação da cuba de louça de sobrepor para lavatório, sifão  cromado  de  1"  x  1  1/2";  tubo  de  ligação  cromado  com  canopla;  válvula  metálica  de  1"  para  ligação  ao  sifão,  materiais  acessórios  necessários  para  sua instalação em bancadas e ligação à rede de esgoto.</t>
  </si>
  <si>
    <t>Será medido por unidade de torneira instalada (un).
O item remunera o fornecimento e a instalação da TORNEIRA METÁLICA PARA LAVATÓRIO, FECHAMENTO AUTOMÁTICO, inclusive material de vedação.</t>
  </si>
  <si>
    <t xml:space="preserve">ED-50298  </t>
  </si>
  <si>
    <t>Será medido por unidade instalada (un). O item remunera o fornecimento da bacia sifonada de louça conforme as normas vigentes NBR 15097 e NBR 15099. Remunera também: bolsa de borracha; anel de borracha de expansão de 4"; tubo de ligação com canopla, parafusos niquelados; massa de vidro para fixação e assentamento da base; materiais acessórios e a mão-de-obra necessária para a instalação e ligação às redes de água e esgoto.</t>
  </si>
  <si>
    <t xml:space="preserve">ED-6925 </t>
  </si>
  <si>
    <t>Será medido por unidade de mictório instalado (un).
O item remunera o fornecimento e a instalação do mictório constituído por: mictório com sifão integrado auto-aspirante em louça; jogo de acessórios para mictório com  tubo  flexível  para  interligação  à  rede  de água;  sistema de  fixação por  meio de  parafusos; materiais  acessórios necessários  para sua  instalação e  ligação às redes de água e esgoto.</t>
  </si>
  <si>
    <t>Será medido por unidade instalada (un).
O item remunera o fornecimento e a instalação de porta-papel de louça de 15 x 15 cm; cimento, areia, cimento branco, inclusive materiais acessórios necessários para a argamassa de assentamento e rejuntamento.</t>
  </si>
  <si>
    <t>Será medido por unidade instalada (un).
O item remunera o fornecimento e a instalação de saboneteira de louça de 15 x 15 cm; cimento, areia, cimento branco, inclusive materiais acessórios necessários
para a argamassa de assentamento e rejuntamento.</t>
  </si>
  <si>
    <t>Será medido por unidade instalada (un).
O  item  remunera  o  fornecimento  de  barra  de  apoio  tipo  reta,  para  pessoas  com  mobilidade  reduzida,  em  tubo  de  aço  inoxidável  AISI  304,  liga  18,8,  diâmetro nominal  de  1  1/4",  com  espessura  de  3/32",  comprimento  de  1000  mm;  com  resistência  mínima  ao  esforço,  em  qualquer  sentido,  de  1,5  kN;  flanges  nas extremidades e parafusos para fixação, em aço inoxidável;  tubo e flanges com acabamento escovado, ou polido fosco; acessórios e a mão-de-obra necessária.</t>
  </si>
  <si>
    <t>Será medido por unidade instalada (un).
O item remunera o fornecimento de barra de apoio em lavatórios, para pessoas com mobilidade reduzida, em tubo de aço inoxidável AISI 304, liga 18,8, diâmetro nominal  de  1  1/4",  com  espessura  de  3/32",  comprimento  de  800  mm;  com  resistência  mínima  ao  esforço,  em  qualquer  sentido,  de  1,5  kN;  flanges  nas extremidades e parafusos para fixação, em aço inoxidável;  tubo e flanges com acabamento escovado, ou polido fosco; acessórios e a mão-de-obra necessária.</t>
  </si>
  <si>
    <t>Será medido por unidade instalada (un).
O item remunera o fornecimento de barra de apoio para porta, para pessoas com mobilidade reduzida, em tubo de aço inoxidável AISI 304, liga 18,8, diâmetro nominal  de  1  1/4",  com  espessura  de  3/32",  comprimento  de  400 mm;  com  resistência  mínima  ao  esforço,  em  qualquer  sentido,  de  1,5  kN;  flanges  nas extremidades e parafusos para fixação, em aço inoxidável;  tubo e flanges com acabamento escovado, ou polido fosco; acessórios e a mão-de-obra necessária.</t>
  </si>
  <si>
    <t>Será medido pela área de superfície preparada e pintada, deduzindo-se toda e qualquer interferência (m²). Os itens remuneram o fornecimento de selador de tinta para pintura com textura acrílica; revestimento texturizado 100% acrílico, sem agregados minerais, para uso interno  ou  externo,  materiais  acessórios;  e  a  mão-de-obra  necessária  para  os  serviços  de:  limpeza,  lixamento  e  remoção  do  pó;  aplicação  do  revestimento texturizado acrílico, em uma demão, sem diluição do produto, conforme recomendações do fabricante.</t>
  </si>
  <si>
    <t>DEMOLIÇÃO MECANIZADA DE CONCRETO ARMADO, COM EQUIPAMENTO ELÉTRICO, INCLUSIVE AFASTAMENTO E EMPILHAMENTO, EXCLUSIVE TRANSPORTE E RETIRADA DO
MATERIAL DEMOLIDO</t>
  </si>
  <si>
    <t>Será medido por unidade de torneira instalada (un).
O item remunera o fornecimento e instalação de torneira curta com rosca, para uso geral, em metal cromado de 1/2" ou 3/4"; inclusive materiais acessórios necessários à  instalação e ligação à rede de água.</t>
  </si>
  <si>
    <t>Será medido por unidade de conjunto motor-bomba instalado e testado de acordo com a vazão exigida em projeto (un).
O item remunera o fornecimento e instalação de conjunto motor-bomba centrífuga com multiestágio trifásico, potência de 13/4HP, para vazões de no mínimo 10,8 m³/h com altura manométrica mínima de 20m, remunera também materiais complementares e acessórios como chumbadores e a mão-de-obra necessária para a fixação, instalação completa e realização dos testes de funcionamento.</t>
  </si>
  <si>
    <t>Será medido pelo volume escavado até a cota prevista (m³) O item remunera o fornecimento de mão de obra, ferramentas e equipamentos necessários para a execução dos serviços de escavação do tubulão a céu aberto. Remunera também a locação do tubulão, o alargamento da base, esgotamento caso seja encontrado quantidade de água que impeça a continuidade da escavação</t>
  </si>
  <si>
    <t>Será medido pelo volume calculado no projeto, sendo que o volume da interseção dos diversos elementos estruturais deve ser computado uma só vez (m³).
O item remunera o fornecimento e lançamento de concreto usinado com resistência mínima à compressão de 20 Mpa, o adensamento através de vibradores, remunera também a aspersão contínua de água nas horas subseqüentes à concretagem e durante os 14 dias.</t>
  </si>
  <si>
    <t>Será medido pela projeção horizontal da cobertura em arco com 5m entre arcos e vão de 20 m (m²).
O  item  remunera  o  fornecimento  de  estrutura  metálica  em  aço  ASTM-A36  de  todos  elementos  necessários  para  estrutura  da  cobertura  como  pilares,  vigas  de apoio, terças etc., incluindo chapas de ligação, soldas, parafusos galvanizados, chumbadores, perdas e acessórios, beneficiamento e pré-montagem de partes da estrutura  em  fábrica  ou  canteiro,  transporte  e  descarregamento,  traslado  interno  à  obra,  montagem  e  instalação  completa  se  todos  elementos  necessários  , remunera  também  o  preparo  da  superfície  das  peças  por meio  da utilização  de Zarcão  e a  execução de  serviços como  a limpeza  da superfície,   lixamento final, remoção do pó e a aplicação em duas demãos de esmalte.</t>
  </si>
  <si>
    <t>Será medido pela área, de projeção horizontal, da cobertura executada (m²).
O  item  remunera  o  fornecimento  e  instalação  das  telhas  em  chapa  de  aço  galvanizado,  perfil  ondulado,  com  no  mínimo  0,5mm  de  espessura,  em  qualquer comprimento, materiais acessórios para a fixação das telhas, em estrutura, de apoio, metálica, ou de madeira, costura, fechamento e vedação entre as telhas e a mão-de-obra necessária para o transporte interno à obra, içamento e a montagem completa das telhas, em coberturas com curvatura.</t>
  </si>
  <si>
    <t>Será medido por comprimento instalado (m).
Os  itens  remuneram  o  fornecimento  e  instalação  de  calhas  ou  rufos  em  chapa  galvanizada  nº  24,  com  desenvolvimento  descrito  no  item,  inclusive  materiais acessórios para emendas, junção em outras peças, vedação e fixação.</t>
  </si>
  <si>
    <t>Será medido por comprimento instalado (m).
O item remunera o fornecimento de materiais e mão de obra para instalação de tubo na cor branca (condutores) verticais e executadas com PVC reforçado com  as juntas com bolsa e anel de borracha, inclusive materiais acessórios para emendas, suportes, junção em outras peças, vedação e fixação.</t>
  </si>
  <si>
    <t>Será medido pelo desenvolvimento das áreas em contato com o concreto, não se descontando áreas de interseção até 0,20 m² (m²).O item remunera o fornecimento dos materiais e a mão-de-obra para execução e instalação da forma, incluindo escoras, gravatas, desmoldante e desforma</t>
  </si>
  <si>
    <t>Será medido pelo peso nominal das telas constantes no projeto de armadura (kg).
O item remunera o fornecimento de tela soldada em aço CA-60B com trama 100 x 100mm tipo Q138, transporte e colocação; estão incluídos no item os serviços e materiais secundários como arame, espaçadores, emendas e perdas por desbitolamento, cortes e pontas de traspasse para emendas.</t>
  </si>
  <si>
    <t>Será medido pelo volume calculado no projeto de formas, sendo que o volume da interseção dos diversos elementos estruturais deve ser computado uma só vez (m³).
O item remunera o fornecimento e lançamento de concreto usinado com resistência mínima à compressão de 20 Mpa, o adensamento através de vibradores de imersão e réguas vibradoras e o desempeno utilizando desempenadeiras mecânicas, o requadro em forma de juntas serradas e de construção, remunera também a aspersão contínua de água nas horas subseqüentes à concretagem e durante os 14 dias seguintes e o corte das juntas de dilatação que será executado com serra mecânica provida de disco diamantado com a profundidade do corte de no máximo 3 cm.</t>
  </si>
  <si>
    <t>Será medido pela área revestida com chapisco, não se descontando vãos de até 2,00 m² e não se considerando espaletas. Os vãos acima de 2,00 m² deverão ser deduzidos na totalidade e as espaletas desenvolvidas (m²). O item remunera o fornecimento de cimento, areia e a mão-de-obra necessária para a execução do chapisco.</t>
  </si>
  <si>
    <t>ALAMBRADO PARA QUADRA ESPORTIVA, EM TELA DE ARAME GALVANIZADO COM TRAMA LOSANGULAR DE 2" (50,8MM) E FIO BWG12 (2,77MM), EXCLUSIVE PINTURA, INCLUSIVE FIXAÇÃO E FORNECIMENTO EM QUADROS DE TUBOS DE AÇO CARBONO GALVANIZADO DIÂMETRO DE 50MM (2") CARBONO GALVANIZADO DIÂMETRO DE 50MM (2")</t>
  </si>
  <si>
    <t>O  item  remunera  a  execução  de  alambrado  tubular  em  quadro  para  fechamento  em  geral,  com  altura  determinada  aferida  na  projeção  vertical,  não  sendo considerada a altura do chumbamento em mureta, em (m)
Constituído por:
A) Fornecimento e instalação de montantes verticais, em tubos de aço carbono SAE 1008 / 1010, galvanizados de acordo com norma ASTM A 513, com diâmetro externo de 2" e espessura de 2,25 mm, chumbados diretamente sobre mureta na profundidade média de  0,50 m  e com  espaçamento máximo  de 2,40  m entre colunas;
B) Fornecimento e instalação de travamentos horizontais soldados aos montantes verticais, nas partes superior e inferior do alambrado, em tubos de aço carbono SAE 1008 / 1010, galvanizados de acordo com norma ASTM A 513, com diâmetro externo de 2" e espessura de 2,65 mm;
C) Fornecimento e instalação de tela, com malha ciclônica tipo "Q" conforme NBR / ABNT 10119 de 2" (50 x 50 mm) fio BWG 12 (2,77 mm), fabricada em fio de aço doce de acordo om a NBR / ABNT 5589 , com acabamento lateral de pontas dobradas, fixada por meio de cabos tensores e arames de amarração e de arame em fio de aço doce recozido e zincado bitola BWG 14 (2,11 mm) utilizado para amarração da tela aos montantes verticais e travamentos.
D) Remunera também o fornecimento de materiais e mão-de-obra necessária para: aplicação em uma demão de galvanização a frio, nos pontos de solda e / ou corte dos elementos que compõem o alambrado.
E) Não remunera os serviços de execução de base para fixação dos montantes.</t>
  </si>
  <si>
    <t>Será medido pela área instalada (m²). O item remunera o fornecimento e instalação de tela de náilon, com malha de 10 x 10 cm, fio com espessura de 2 mm na cor verde. remunera também acessórios para instalação.</t>
  </si>
  <si>
    <t>DISJUNTOR DE PROTEÇÃO DIFERENCIAL RESIDUAL (DR), TETRAPOLAR TIPO DIN, CORRENTE NOMINAL DE 125A, SENSIBILIDADE DE 30MA, FORNECIMENTO E INSTALAÇÃO,
INCLUSIVE TERMINAL DE COMPRESSÃO</t>
  </si>
  <si>
    <t>Será medido pela área de superfície pintada, deduzindo-se toda e qualquer interferência (m²).
O  item  remunera  o  fornecimento  de  tinta  à  base  epox,  com  alta  resistência  à  abrasão,  acabamento  microtexturizado,  lavável,  resistente  a  água,  alcalinidade, maresia  e  intempéries,  materiais  acessórios  e  a  mão-de-obra  necessária  para  a  execução  dos  serviços  de:  limpeza  da  superfície,  conforme  recomendações  do fabricante; aplicação da tinta epox, conforme especificações do fabricante; não remunera o preparo de base, quando necessário.</t>
  </si>
  <si>
    <t>Será medido por comprimento de faixa de sinalização pintada (m).
O item remunera o fornecimento de tinta acrílica fosca de grande desempenho para pisos, várias cores, conforme especificações do fabricante, que confere um acabamento microtexturizado e antiderrapante com refletorização, materiais acessórios e a mão-de-obra necessária para o preparo de pavimento de concreto e a aplicação da tinta em faixas com até 8 cm de largura.</t>
  </si>
  <si>
    <t>Será medido por conjunto de equipamentos  (cj).
O item remunera o fornecimento de equipamentos esportivos composto de:
A) Trave completa com rede, todos os materiais, equipamentos e mão-de-obra necessária para a  execução dos  serviços: execução  de esperas  para a  fixação da trave, em tubo de PVC, com tampas removíveis em ferro galvanizado inclusive tubo dreno; fornecimento e instalação de trave removível, nas dimensões oficiais de 3 x 2 x 1 m, em tubo de aço galvanizado, providos de ganchos especiais para a fixação da rede, com acabamento em esmalte, fornecimento e instalação de rede para a trave em náilon, com malha de 10 x 10 cm, fio com espessura de 2 mm.
B)  Tabela  completa,  com  suporte  para  basquete  com  a  sua  respectiva  rede,  todos  os  materiais,  equipamentos  e  mão-de-obra  necessária  para  a  execução  de esperas  para  fixação  do  tubo  de  sustentação  da  tabela  em  tubo  de  PVC,  com  tampas  removíveis  em  ferro  galvanizado  inclusive  tubo  dreno,  fornecimento  e instalação  de  tabela  removível  para  basquete  nas  dimensões  de  180  cm  de  comprimento  por  120  cm  de  altura,  e  ter  seu  centro  geométrico  a  328  cm  do  piso acabado. A tabela é fixada ao poste de sustentação, o qual é encaixado nas esperas de PVC no piso, o suporte e tabela em aro duplo em aço, com diâmetro de 9,5 mm , com pintura a óleo sobre fundo antioxidante; cesto em malha de náilon, fio 2; pintura do fundo e das faixas da tabela à base de estireno butadieno.
C) Par de postes oficial completo com rede para voleibol, todos os  materiais, equipamentos  e mão-de-obra  necessária para  a execução  dos serviços  de esperas para  a  fixação  dos  postes,  em  tubo  de  PVC,  com  tampas  removíveis  em  ferro  galvanizado,  inclusive  tubo  dreno;  fornecimento  e  instalação  de  par  de  postes removíveis para voleibol, em tubo de aço galvanizado, diâmetro de 3", providos de ganchos especiais para a fixação da rede, roldana e carretilha, com acabamento em esmalte, fornecimento e instalação de rede para voleibol de  náilon, com malha de 10 x 10 cm, fio com espessura de 2 mm, com acabamento nos quatro lados em lona.</t>
  </si>
  <si>
    <t>TOTAL:</t>
  </si>
  <si>
    <t>ASS.</t>
  </si>
  <si>
    <t>VISTO</t>
  </si>
  <si>
    <t>RESP.</t>
  </si>
  <si>
    <t>FL: 01/01</t>
  </si>
  <si>
    <t>CRONOGRAMA FÍSICO-FINANCEIRO</t>
  </si>
  <si>
    <t>ÓRGÃO     :</t>
  </si>
  <si>
    <t>SECRETARIA MUNICIPAL DE OBRAS</t>
  </si>
  <si>
    <t>OBRA:       :</t>
  </si>
  <si>
    <t xml:space="preserve">CONSTRUÇAO DE QUADRA POLIESPORTIVA NA ESCOLA MUNICIPAL CÕNEGO JOSÉ HIGINO  </t>
  </si>
  <si>
    <t>PRAZO      :</t>
  </si>
  <si>
    <t>08 MESES</t>
  </si>
  <si>
    <t>DATA  :</t>
  </si>
  <si>
    <t>VALOR TOTAL ORÇADO</t>
  </si>
  <si>
    <t>SECRETARIA DE OBRAS</t>
  </si>
  <si>
    <t>SERVIÇOS</t>
  </si>
  <si>
    <t>INCID.</t>
  </si>
  <si>
    <t>% MENSAL</t>
  </si>
  <si>
    <t>% ACUMULADO</t>
  </si>
  <si>
    <t>COMP-06</t>
  </si>
  <si>
    <t>COMP.05</t>
  </si>
  <si>
    <t>NUM.PÁGINAS: 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</si>
</sst>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43" formatCode="_-* #,##0.00_-;\-* #,##0.00_-;_-* &quot;-&quot;??_-;_-@_-"/>
    <numFmt numFmtId="164" formatCode="_(* #,##0.00_);_(* \(#,##0.00\);_(* &quot;-&quot;??_);_(@_)"/>
    <numFmt numFmtId="165" formatCode="&quot;R$&quot;\ #,##0.00"/>
    <numFmt numFmtId="166" formatCode="0.0%"/>
    <numFmt numFmtId="167" formatCode="&quot;R$ &quot;#,##0.00"/>
  </numFmts>
  <fonts count="28">
    <font>
      <sz val="10"/>
      <name val="Arial"/>
      <charset val="134"/>
    </font>
    <font>
      <sz val="9"/>
      <name val="Arial"/>
      <charset val="134"/>
    </font>
    <font>
      <b/>
      <sz val="9"/>
      <name val="Arial"/>
      <charset val="134"/>
    </font>
    <font>
      <b/>
      <sz val="9"/>
      <name val="Arial"/>
      <charset val="134"/>
    </font>
    <font>
      <sz val="9"/>
      <name val="Arial"/>
      <charset val="134"/>
    </font>
    <font>
      <b/>
      <i/>
      <sz val="9"/>
      <name val="Arial"/>
      <charset val="134"/>
    </font>
    <font>
      <b/>
      <sz val="10"/>
      <name val="Arial"/>
      <charset val="134"/>
    </font>
    <font>
      <b/>
      <sz val="10"/>
      <name val="Arial"/>
      <charset val="134"/>
    </font>
    <font>
      <b/>
      <sz val="10"/>
      <name val="MS Sans Serif"/>
      <charset val="134"/>
    </font>
    <font>
      <i/>
      <sz val="10"/>
      <name val="Arial"/>
      <charset val="134"/>
    </font>
    <font>
      <i/>
      <sz val="10"/>
      <name val="Arial"/>
      <charset val="134"/>
    </font>
    <font>
      <b/>
      <i/>
      <sz val="10"/>
      <name val="Arial"/>
      <charset val="134"/>
    </font>
    <font>
      <sz val="10"/>
      <name val="Arial"/>
      <charset val="134"/>
    </font>
    <font>
      <b/>
      <i/>
      <sz val="10"/>
      <name val="Arial"/>
      <charset val="134"/>
    </font>
    <font>
      <sz val="9"/>
      <color theme="1"/>
      <name val="Arial"/>
      <charset val="134"/>
    </font>
    <font>
      <b/>
      <sz val="11"/>
      <name val="MS Reference Sans Serif"/>
      <charset val="134"/>
    </font>
    <font>
      <b/>
      <sz val="11"/>
      <name val="Arial"/>
      <charset val="134"/>
    </font>
    <font>
      <sz val="11"/>
      <name val="Arial"/>
      <charset val="134"/>
    </font>
    <font>
      <b/>
      <u/>
      <sz val="11"/>
      <name val="Arial"/>
      <charset val="134"/>
    </font>
    <font>
      <b/>
      <u val="double"/>
      <sz val="10"/>
      <name val="Arial"/>
      <charset val="134"/>
    </font>
    <font>
      <b/>
      <i/>
      <u val="double"/>
      <sz val="10"/>
      <name val="Arial"/>
      <charset val="134"/>
    </font>
    <font>
      <b/>
      <i/>
      <u/>
      <sz val="10"/>
      <name val="Arial"/>
      <charset val="134"/>
    </font>
    <font>
      <b/>
      <u/>
      <sz val="10"/>
      <name val="Arial"/>
      <charset val="134"/>
    </font>
    <font>
      <i/>
      <u val="double"/>
      <sz val="10"/>
      <name val="Arial"/>
      <charset val="134"/>
    </font>
    <font>
      <sz val="10"/>
      <color theme="1"/>
      <name val="Arial"/>
      <charset val="134"/>
    </font>
    <font>
      <sz val="10"/>
      <color theme="1"/>
      <name val="Calibri"/>
      <charset val="134"/>
      <scheme val="minor"/>
    </font>
    <font>
      <sz val="10"/>
      <color theme="1"/>
      <name val="Arial"/>
      <family val="2"/>
    </font>
    <font>
      <b/>
      <sz val="10"/>
      <name val="Arial"/>
      <family val="2"/>
    </font>
  </fonts>
  <fills count="9">
    <fill>
      <patternFill patternType="none"/>
    </fill>
    <fill>
      <patternFill patternType="gray125"/>
    </fill>
    <fill>
      <patternFill patternType="solid">
        <fgColor rgb="FFDDDDDD"/>
        <bgColor indexed="64"/>
      </patternFill>
    </fill>
    <fill>
      <patternFill patternType="gray125"/>
    </fill>
    <fill>
      <patternFill patternType="solid">
        <fgColor theme="0" tint="-0.14996795556505021"/>
        <bgColor indexed="64"/>
      </patternFill>
    </fill>
    <fill>
      <patternFill patternType="solid">
        <fgColor indexed="65"/>
        <bgColor theme="0" tint="-0.34998626667073579"/>
      </patternFill>
    </fill>
    <fill>
      <patternFill patternType="solid">
        <fgColor rgb="FFFFFF00"/>
        <bgColor indexed="64"/>
      </patternFill>
    </fill>
    <fill>
      <patternFill patternType="solid">
        <fgColor rgb="FFFFC000"/>
        <bgColor indexed="64"/>
      </patternFill>
    </fill>
    <fill>
      <patternFill patternType="solid">
        <fgColor rgb="FF92D050"/>
        <bgColor indexed="64"/>
      </patternFill>
    </fill>
  </fills>
  <borders count="93">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bottom/>
      <diagonal/>
    </border>
    <border>
      <left style="medium">
        <color auto="1"/>
      </left>
      <right/>
      <top/>
      <bottom/>
      <diagonal/>
    </border>
    <border>
      <left style="medium">
        <color auto="1"/>
      </left>
      <right/>
      <top/>
      <bottom style="medium">
        <color auto="1"/>
      </bottom>
      <diagonal/>
    </border>
    <border>
      <left/>
      <right/>
      <top/>
      <bottom style="medium">
        <color auto="1"/>
      </bottom>
      <diagonal/>
    </border>
    <border>
      <left style="medium">
        <color auto="1"/>
      </left>
      <right style="thin">
        <color auto="1"/>
      </right>
      <top style="medium">
        <color auto="1"/>
      </top>
      <bottom/>
      <diagonal/>
    </border>
    <border>
      <left style="thin">
        <color auto="1"/>
      </left>
      <right/>
      <top style="medium">
        <color auto="1"/>
      </top>
      <bottom/>
      <diagonal/>
    </border>
    <border>
      <left/>
      <right style="thin">
        <color auto="1"/>
      </right>
      <top style="medium">
        <color auto="1"/>
      </top>
      <bottom/>
      <diagonal/>
    </border>
    <border>
      <left style="thin">
        <color auto="1"/>
      </left>
      <right style="thin">
        <color auto="1"/>
      </right>
      <top/>
      <bottom/>
      <diagonal/>
    </border>
    <border>
      <left style="thin">
        <color auto="1"/>
      </left>
      <right style="thin">
        <color auto="1"/>
      </right>
      <top/>
      <bottom style="dotted">
        <color auto="1"/>
      </bottom>
      <diagonal/>
    </border>
    <border>
      <left style="medium">
        <color auto="1"/>
      </left>
      <right style="thin">
        <color auto="1"/>
      </right>
      <top/>
      <bottom style="medium">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diagonal/>
    </border>
    <border>
      <left/>
      <right style="thin">
        <color auto="1"/>
      </right>
      <top/>
      <bottom/>
      <diagonal/>
    </border>
    <border>
      <left style="thin">
        <color auto="1"/>
      </left>
      <right style="thin">
        <color auto="1"/>
      </right>
      <top style="thin">
        <color auto="1"/>
      </top>
      <bottom/>
      <diagonal/>
    </border>
    <border>
      <left style="thin">
        <color auto="1"/>
      </left>
      <right style="thin">
        <color auto="1"/>
      </right>
      <top style="thin">
        <color auto="1"/>
      </top>
      <bottom style="dotted">
        <color auto="1"/>
      </bottom>
      <diagonal/>
    </border>
    <border>
      <left style="thin">
        <color auto="1"/>
      </left>
      <right/>
      <top/>
      <bottom style="medium">
        <color auto="1"/>
      </bottom>
      <diagonal/>
    </border>
    <border>
      <left/>
      <right style="thin">
        <color auto="1"/>
      </right>
      <top/>
      <bottom style="medium">
        <color auto="1"/>
      </bottom>
      <diagonal/>
    </border>
    <border>
      <left style="medium">
        <color auto="1"/>
      </left>
      <right/>
      <top/>
      <bottom style="thin">
        <color auto="1"/>
      </bottom>
      <diagonal/>
    </border>
    <border>
      <left style="thin">
        <color auto="1"/>
      </left>
      <right style="thin">
        <color auto="1"/>
      </right>
      <top/>
      <bottom style="medium">
        <color auto="1"/>
      </bottom>
      <diagonal/>
    </border>
    <border>
      <left/>
      <right style="medium">
        <color auto="1"/>
      </right>
      <top style="medium">
        <color auto="1"/>
      </top>
      <bottom/>
      <diagonal/>
    </border>
    <border>
      <left/>
      <right style="medium">
        <color auto="1"/>
      </right>
      <top/>
      <bottom style="medium">
        <color auto="1"/>
      </bottom>
      <diagonal/>
    </border>
    <border>
      <left/>
      <right style="medium">
        <color auto="1"/>
      </right>
      <top/>
      <bottom style="dotted">
        <color auto="1"/>
      </bottom>
      <diagonal/>
    </border>
    <border>
      <left/>
      <right style="medium">
        <color auto="1"/>
      </right>
      <top/>
      <bottom style="thin">
        <color auto="1"/>
      </bottom>
      <diagonal/>
    </border>
    <border>
      <left/>
      <right style="medium">
        <color auto="1"/>
      </right>
      <top style="thin">
        <color auto="1"/>
      </top>
      <bottom style="dotted">
        <color auto="1"/>
      </bottom>
      <diagonal/>
    </border>
    <border>
      <left style="medium">
        <color auto="1"/>
      </left>
      <right/>
      <top style="medium">
        <color auto="1"/>
      </top>
      <bottom style="thin">
        <color auto="1"/>
      </bottom>
      <diagonal/>
    </border>
    <border>
      <left/>
      <right style="thin">
        <color auto="1"/>
      </right>
      <top style="medium">
        <color auto="1"/>
      </top>
      <bottom style="thin">
        <color auto="1"/>
      </bottom>
      <diagonal/>
    </border>
    <border>
      <left/>
      <right/>
      <top style="medium">
        <color auto="1"/>
      </top>
      <bottom style="thin">
        <color auto="1"/>
      </bottom>
      <diagonal/>
    </border>
    <border>
      <left style="thin">
        <color auto="1"/>
      </left>
      <right/>
      <top style="medium">
        <color auto="1"/>
      </top>
      <bottom style="thin">
        <color auto="1"/>
      </bottom>
      <diagonal/>
    </border>
    <border>
      <left style="medium">
        <color auto="1"/>
      </left>
      <right/>
      <top style="thin">
        <color auto="1"/>
      </top>
      <bottom/>
      <diagonal/>
    </border>
    <border>
      <left/>
      <right/>
      <top style="thin">
        <color auto="1"/>
      </top>
      <bottom/>
      <diagonal/>
    </border>
    <border>
      <left style="medium">
        <color auto="1"/>
      </left>
      <right/>
      <top style="double">
        <color auto="1"/>
      </top>
      <bottom style="double">
        <color auto="1"/>
      </bottom>
      <diagonal/>
    </border>
    <border>
      <left/>
      <right/>
      <top style="double">
        <color auto="1"/>
      </top>
      <bottom style="double">
        <color auto="1"/>
      </bottom>
      <diagonal/>
    </border>
    <border>
      <left style="double">
        <color auto="1"/>
      </left>
      <right/>
      <top style="double">
        <color auto="1"/>
      </top>
      <bottom style="double">
        <color auto="1"/>
      </bottom>
      <diagonal/>
    </border>
    <border>
      <left/>
      <right style="medium">
        <color auto="1"/>
      </right>
      <top style="double">
        <color auto="1"/>
      </top>
      <bottom style="double">
        <color auto="1"/>
      </bottom>
      <diagonal/>
    </border>
    <border>
      <left/>
      <right/>
      <top/>
      <bottom style="double">
        <color auto="1"/>
      </bottom>
      <diagonal/>
    </border>
    <border>
      <left style="medium">
        <color auto="1"/>
      </left>
      <right style="thin">
        <color auto="1"/>
      </right>
      <top style="double">
        <color auto="1"/>
      </top>
      <bottom style="medium">
        <color auto="1"/>
      </bottom>
      <diagonal/>
    </border>
    <border>
      <left style="thin">
        <color auto="1"/>
      </left>
      <right style="thin">
        <color auto="1"/>
      </right>
      <top style="double">
        <color auto="1"/>
      </top>
      <bottom style="medium">
        <color auto="1"/>
      </bottom>
      <diagonal/>
    </border>
    <border>
      <left/>
      <right/>
      <top style="double">
        <color auto="1"/>
      </top>
      <bottom style="medium">
        <color auto="1"/>
      </bottom>
      <diagonal/>
    </border>
    <border>
      <left style="thin">
        <color auto="1"/>
      </left>
      <right/>
      <top style="double">
        <color auto="1"/>
      </top>
      <bottom style="medium">
        <color auto="1"/>
      </bottom>
      <diagonal/>
    </border>
    <border>
      <left style="medium">
        <color auto="1"/>
      </left>
      <right style="thin">
        <color auto="1"/>
      </right>
      <top/>
      <bottom/>
      <diagonal/>
    </border>
    <border>
      <left/>
      <right/>
      <top style="dashed">
        <color auto="1"/>
      </top>
      <bottom style="dashed">
        <color auto="1"/>
      </bottom>
      <diagonal/>
    </border>
    <border>
      <left/>
      <right style="thin">
        <color auto="1"/>
      </right>
      <top style="dashed">
        <color auto="1"/>
      </top>
      <bottom style="dashed">
        <color auto="1"/>
      </bottom>
      <diagonal/>
    </border>
    <border>
      <left style="medium">
        <color auto="1"/>
      </left>
      <right style="thin">
        <color auto="1"/>
      </right>
      <top style="dashed">
        <color auto="1"/>
      </top>
      <bottom style="dashed">
        <color auto="1"/>
      </bottom>
      <diagonal/>
    </border>
    <border>
      <left style="thin">
        <color auto="1"/>
      </left>
      <right style="thin">
        <color auto="1"/>
      </right>
      <top style="dashed">
        <color auto="1"/>
      </top>
      <bottom style="dashed">
        <color auto="1"/>
      </bottom>
      <diagonal/>
    </border>
    <border>
      <left style="thin">
        <color auto="1"/>
      </left>
      <right/>
      <top style="dashed">
        <color auto="1"/>
      </top>
      <bottom style="dashed">
        <color auto="1"/>
      </bottom>
      <diagonal/>
    </border>
    <border>
      <left/>
      <right/>
      <top/>
      <bottom style="dashed">
        <color auto="1"/>
      </bottom>
      <diagonal/>
    </border>
    <border>
      <left/>
      <right style="medium">
        <color auto="1"/>
      </right>
      <top/>
      <bottom style="double">
        <color auto="1"/>
      </bottom>
      <diagonal/>
    </border>
    <border>
      <left style="medium">
        <color auto="1"/>
      </left>
      <right/>
      <top/>
      <bottom style="double">
        <color auto="1"/>
      </bottom>
      <diagonal/>
    </border>
    <border>
      <left style="thin">
        <color auto="1"/>
      </left>
      <right style="medium">
        <color auto="1"/>
      </right>
      <top style="double">
        <color auto="1"/>
      </top>
      <bottom style="medium">
        <color auto="1"/>
      </bottom>
      <diagonal/>
    </border>
    <border>
      <left style="medium">
        <color auto="1"/>
      </left>
      <right/>
      <top style="double">
        <color auto="1"/>
      </top>
      <bottom style="medium">
        <color auto="1"/>
      </bottom>
      <diagonal/>
    </border>
    <border>
      <left/>
      <right style="medium">
        <color auto="1"/>
      </right>
      <top style="double">
        <color auto="1"/>
      </top>
      <bottom style="medium">
        <color auto="1"/>
      </bottom>
      <diagonal/>
    </border>
    <border>
      <left style="thin">
        <color auto="1"/>
      </left>
      <right/>
      <top style="medium">
        <color auto="1"/>
      </top>
      <bottom style="dotted">
        <color auto="1"/>
      </bottom>
      <diagonal/>
    </border>
    <border>
      <left/>
      <right style="medium">
        <color auto="1"/>
      </right>
      <top style="medium">
        <color auto="1"/>
      </top>
      <bottom style="dotted">
        <color auto="1"/>
      </bottom>
      <diagonal/>
    </border>
    <border>
      <left style="thin">
        <color auto="1"/>
      </left>
      <right/>
      <top style="dotted">
        <color auto="1"/>
      </top>
      <bottom style="dotted">
        <color auto="1"/>
      </bottom>
      <diagonal/>
    </border>
    <border>
      <left/>
      <right style="medium">
        <color auto="1"/>
      </right>
      <top style="dotted">
        <color auto="1"/>
      </top>
      <bottom style="dotted">
        <color auto="1"/>
      </bottom>
      <diagonal/>
    </border>
    <border>
      <left style="thin">
        <color auto="1"/>
      </left>
      <right/>
      <top/>
      <bottom style="dashed">
        <color auto="1"/>
      </bottom>
      <diagonal/>
    </border>
    <border>
      <left style="medium">
        <color auto="1"/>
      </left>
      <right style="thin">
        <color auto="1"/>
      </right>
      <top/>
      <bottom style="dashed">
        <color auto="1"/>
      </bottom>
      <diagonal/>
    </border>
    <border>
      <left style="thin">
        <color auto="1"/>
      </left>
      <right style="thin">
        <color auto="1"/>
      </right>
      <top/>
      <bottom style="dashed">
        <color auto="1"/>
      </bottom>
      <diagonal/>
    </border>
    <border>
      <left/>
      <right style="thin">
        <color auto="1"/>
      </right>
      <top/>
      <bottom style="dashed">
        <color auto="1"/>
      </bottom>
      <diagonal/>
    </border>
    <border>
      <left style="dashed">
        <color auto="1"/>
      </left>
      <right style="thin">
        <color auto="1"/>
      </right>
      <top style="dashed">
        <color auto="1"/>
      </top>
      <bottom style="dashed">
        <color auto="1"/>
      </bottom>
      <diagonal/>
    </border>
    <border>
      <left style="medium">
        <color auto="1"/>
      </left>
      <right/>
      <top style="double">
        <color auto="1"/>
      </top>
      <bottom/>
      <diagonal/>
    </border>
    <border>
      <left/>
      <right style="thin">
        <color auto="1"/>
      </right>
      <top style="double">
        <color auto="1"/>
      </top>
      <bottom/>
      <diagonal/>
    </border>
    <border>
      <left/>
      <right/>
      <top style="double">
        <color auto="1"/>
      </top>
      <bottom style="thin">
        <color auto="1"/>
      </bottom>
      <diagonal/>
    </border>
    <border>
      <left style="thin">
        <color auto="1"/>
      </left>
      <right/>
      <top style="double">
        <color auto="1"/>
      </top>
      <bottom style="thin">
        <color auto="1"/>
      </bottom>
      <diagonal/>
    </border>
    <border>
      <left/>
      <right style="double">
        <color auto="1"/>
      </right>
      <top style="double">
        <color auto="1"/>
      </top>
      <bottom style="thin">
        <color auto="1"/>
      </bottom>
      <diagonal/>
    </border>
    <border>
      <left style="double">
        <color auto="1"/>
      </left>
      <right style="thin">
        <color auto="1"/>
      </right>
      <top style="double">
        <color auto="1"/>
      </top>
      <bottom/>
      <diagonal/>
    </border>
    <border>
      <left style="double">
        <color auto="1"/>
      </left>
      <right style="thin">
        <color auto="1"/>
      </right>
      <top/>
      <bottom style="medium">
        <color auto="1"/>
      </bottom>
      <diagonal/>
    </border>
    <border>
      <left style="thin">
        <color auto="1"/>
      </left>
      <right/>
      <top style="dotted">
        <color auto="1"/>
      </top>
      <bottom style="double">
        <color auto="1"/>
      </bottom>
      <diagonal/>
    </border>
    <border>
      <left/>
      <right style="medium">
        <color auto="1"/>
      </right>
      <top style="dotted">
        <color auto="1"/>
      </top>
      <bottom style="double">
        <color auto="1"/>
      </bottom>
      <diagonal/>
    </border>
    <border>
      <left/>
      <right style="medium">
        <color auto="1"/>
      </right>
      <top style="double">
        <color auto="1"/>
      </top>
      <bottom/>
      <diagonal/>
    </border>
    <border>
      <left style="medium">
        <color auto="1"/>
      </left>
      <right/>
      <top style="double">
        <color auto="1"/>
      </top>
      <bottom style="dashed">
        <color auto="1"/>
      </bottom>
      <diagonal/>
    </border>
    <border>
      <left/>
      <right style="medium">
        <color auto="1"/>
      </right>
      <top style="double">
        <color auto="1"/>
      </top>
      <bottom style="dashed">
        <color auto="1"/>
      </bottom>
      <diagonal/>
    </border>
    <border>
      <left style="medium">
        <color auto="1"/>
      </left>
      <right/>
      <top style="dashed">
        <color auto="1"/>
      </top>
      <bottom style="medium">
        <color auto="1"/>
      </bottom>
      <diagonal/>
    </border>
    <border>
      <left/>
      <right style="medium">
        <color auto="1"/>
      </right>
      <top style="dashed">
        <color auto="1"/>
      </top>
      <bottom style="medium">
        <color auto="1"/>
      </bottom>
      <diagonal/>
    </border>
    <border>
      <left style="medium">
        <color auto="1"/>
      </left>
      <right/>
      <top/>
      <bottom style="dashed">
        <color auto="1"/>
      </bottom>
      <diagonal/>
    </border>
    <border>
      <left style="medium">
        <color auto="1"/>
      </left>
      <right/>
      <top style="dashed">
        <color auto="1"/>
      </top>
      <bottom style="dashed">
        <color auto="1"/>
      </bottom>
      <diagonal/>
    </border>
    <border>
      <left/>
      <right style="medium">
        <color auto="1"/>
      </right>
      <top/>
      <bottom style="dashed">
        <color auto="1"/>
      </bottom>
      <diagonal/>
    </border>
    <border>
      <left/>
      <right style="medium">
        <color auto="1"/>
      </right>
      <top style="dashed">
        <color auto="1"/>
      </top>
      <bottom style="dashed">
        <color auto="1"/>
      </bottom>
      <diagonal/>
    </border>
    <border>
      <left style="dashed">
        <color auto="1"/>
      </left>
      <right style="dashed">
        <color auto="1"/>
      </right>
      <top style="dashed">
        <color auto="1"/>
      </top>
      <bottom style="dashed">
        <color auto="1"/>
      </bottom>
      <diagonal/>
    </border>
    <border>
      <left/>
      <right/>
      <top style="dashed">
        <color auto="1"/>
      </top>
      <bottom/>
      <diagonal/>
    </border>
    <border>
      <left/>
      <right/>
      <top style="dashed">
        <color auto="1"/>
      </top>
      <bottom style="thin">
        <color auto="1"/>
      </bottom>
      <diagonal/>
    </border>
    <border>
      <left/>
      <right style="medium">
        <color auto="1"/>
      </right>
      <top style="dashed">
        <color auto="1"/>
      </top>
      <bottom style="thin">
        <color auto="1"/>
      </bottom>
      <diagonal/>
    </border>
    <border>
      <left/>
      <right style="medium">
        <color auto="1"/>
      </right>
      <top style="dashed">
        <color auto="1"/>
      </top>
      <bottom/>
      <diagonal/>
    </border>
  </borders>
  <cellStyleXfs count="11">
    <xf numFmtId="0" fontId="0" fillId="0" borderId="0"/>
    <xf numFmtId="9" fontId="12" fillId="0" borderId="0" applyFont="0" applyFill="0" applyBorder="0" applyAlignment="0" applyProtection="0"/>
    <xf numFmtId="0" fontId="12" fillId="0" borderId="0"/>
    <xf numFmtId="0" fontId="12" fillId="0" borderId="0"/>
    <xf numFmtId="0" fontId="12" fillId="0" borderId="0"/>
    <xf numFmtId="0" fontId="12" fillId="0" borderId="0"/>
    <xf numFmtId="9" fontId="12" fillId="0" borderId="0" applyFont="0" applyFill="0" applyBorder="0" applyAlignment="0" applyProtection="0"/>
    <xf numFmtId="9" fontId="1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43" fontId="25" fillId="0" borderId="0" applyFont="0" applyFill="0" applyBorder="0" applyAlignment="0" applyProtection="0">
      <alignment vertical="center"/>
    </xf>
  </cellStyleXfs>
  <cellXfs count="459">
    <xf numFmtId="0" fontId="0" fillId="0" borderId="0" xfId="0"/>
    <xf numFmtId="4" fontId="1" fillId="0" borderId="0" xfId="0" applyNumberFormat="1" applyFont="1"/>
    <xf numFmtId="0" fontId="1" fillId="0" borderId="0" xfId="0" applyFont="1"/>
    <xf numFmtId="0" fontId="1" fillId="2" borderId="1" xfId="0" applyFont="1" applyFill="1" applyBorder="1" applyAlignment="1">
      <alignment horizontal="center"/>
    </xf>
    <xf numFmtId="0" fontId="2" fillId="2" borderId="2" xfId="0" applyFont="1" applyFill="1" applyBorder="1" applyAlignment="1">
      <alignment horizontal="center"/>
    </xf>
    <xf numFmtId="0" fontId="1" fillId="2" borderId="5" xfId="0" applyFont="1" applyFill="1" applyBorder="1" applyAlignment="1">
      <alignment horizontal="left"/>
    </xf>
    <xf numFmtId="0" fontId="1" fillId="2" borderId="6" xfId="0" applyFont="1" applyFill="1" applyBorder="1"/>
    <xf numFmtId="0" fontId="2" fillId="2" borderId="0" xfId="0" applyFont="1" applyFill="1" applyAlignment="1">
      <alignment horizontal="center"/>
    </xf>
    <xf numFmtId="0" fontId="2" fillId="2" borderId="7" xfId="0" applyFont="1" applyFill="1" applyBorder="1" applyAlignment="1">
      <alignment horizontal="center"/>
    </xf>
    <xf numFmtId="0" fontId="1" fillId="2" borderId="8" xfId="0" applyFont="1" applyFill="1" applyBorder="1" applyAlignment="1">
      <alignment horizontal="left"/>
    </xf>
    <xf numFmtId="0" fontId="3" fillId="2" borderId="0" xfId="0" applyFont="1" applyFill="1" applyAlignment="1">
      <alignment horizontal="left"/>
    </xf>
    <xf numFmtId="0" fontId="1" fillId="2" borderId="0" xfId="0" applyFont="1" applyFill="1"/>
    <xf numFmtId="0" fontId="2" fillId="2" borderId="7" xfId="0" applyFont="1" applyFill="1" applyBorder="1" applyAlignment="1">
      <alignment horizontal="right"/>
    </xf>
    <xf numFmtId="0" fontId="2" fillId="2" borderId="0" xfId="0" applyFont="1" applyFill="1"/>
    <xf numFmtId="0" fontId="1" fillId="2" borderId="0" xfId="0" applyFont="1" applyFill="1" applyAlignment="1">
      <alignment horizontal="center"/>
    </xf>
    <xf numFmtId="0" fontId="1" fillId="2" borderId="7" xfId="0" applyFont="1" applyFill="1" applyBorder="1" applyAlignment="1">
      <alignment horizontal="center"/>
    </xf>
    <xf numFmtId="0" fontId="1" fillId="2" borderId="9" xfId="0" applyFont="1" applyFill="1" applyBorder="1" applyAlignment="1">
      <alignment horizontal="left"/>
    </xf>
    <xf numFmtId="0" fontId="4" fillId="2" borderId="10" xfId="0" applyFont="1" applyFill="1" applyBorder="1"/>
    <xf numFmtId="0" fontId="1" fillId="2" borderId="10" xfId="0" applyFont="1" applyFill="1" applyBorder="1"/>
    <xf numFmtId="14" fontId="1" fillId="2" borderId="10" xfId="0" applyNumberFormat="1" applyFont="1" applyFill="1" applyBorder="1" applyAlignment="1">
      <alignment horizontal="left"/>
    </xf>
    <xf numFmtId="14" fontId="1" fillId="2" borderId="10" xfId="0" applyNumberFormat="1" applyFont="1" applyFill="1" applyBorder="1" applyAlignment="1">
      <alignment horizontal="center"/>
    </xf>
    <xf numFmtId="0" fontId="1" fillId="2" borderId="10" xfId="0" applyFont="1" applyFill="1" applyBorder="1" applyAlignment="1">
      <alignment horizontal="left"/>
    </xf>
    <xf numFmtId="0" fontId="1" fillId="2" borderId="10" xfId="0" applyFont="1" applyFill="1" applyBorder="1" applyAlignment="1">
      <alignment horizontal="center"/>
    </xf>
    <xf numFmtId="165" fontId="5" fillId="2" borderId="1" xfId="0" applyNumberFormat="1" applyFont="1" applyFill="1" applyBorder="1" applyAlignment="1">
      <alignment horizontal="center" vertical="center"/>
    </xf>
    <xf numFmtId="0" fontId="2" fillId="2" borderId="1" xfId="0" applyFont="1" applyFill="1" applyBorder="1" applyAlignment="1">
      <alignment horizontal="center"/>
    </xf>
    <xf numFmtId="4" fontId="1" fillId="0" borderId="14" xfId="8" applyNumberFormat="1" applyFont="1" applyBorder="1" applyAlignment="1">
      <alignment horizontal="center" vertical="center"/>
    </xf>
    <xf numFmtId="10" fontId="1" fillId="0" borderId="14" xfId="0" applyNumberFormat="1" applyFont="1" applyBorder="1" applyAlignment="1">
      <alignment horizontal="center" vertical="center"/>
    </xf>
    <xf numFmtId="10" fontId="3" fillId="0" borderId="15" xfId="1" applyNumberFormat="1" applyFont="1" applyBorder="1" applyAlignment="1">
      <alignment horizontal="center" vertical="center"/>
    </xf>
    <xf numFmtId="164" fontId="1" fillId="0" borderId="20" xfId="8" applyFont="1" applyBorder="1" applyAlignment="1">
      <alignment horizontal="center" vertical="center"/>
    </xf>
    <xf numFmtId="2" fontId="1" fillId="0" borderId="20" xfId="0" applyNumberFormat="1" applyFont="1" applyBorder="1" applyAlignment="1">
      <alignment horizontal="center" vertical="center"/>
    </xf>
    <xf numFmtId="4" fontId="1" fillId="0" borderId="20" xfId="8" applyNumberFormat="1" applyFont="1" applyBorder="1" applyAlignment="1" applyProtection="1">
      <alignment horizontal="center" vertical="center"/>
    </xf>
    <xf numFmtId="164" fontId="1" fillId="0" borderId="14" xfId="8" applyFont="1" applyBorder="1" applyAlignment="1">
      <alignment horizontal="center" vertical="center"/>
    </xf>
    <xf numFmtId="2" fontId="1" fillId="0" borderId="14" xfId="0" applyNumberFormat="1" applyFont="1" applyBorder="1" applyAlignment="1">
      <alignment horizontal="center" vertical="center"/>
    </xf>
    <xf numFmtId="4" fontId="1" fillId="2" borderId="23" xfId="8" applyNumberFormat="1" applyFont="1" applyFill="1" applyBorder="1" applyAlignment="1">
      <alignment horizontal="center" vertical="center"/>
    </xf>
    <xf numFmtId="10" fontId="1" fillId="2" borderId="23" xfId="0" applyNumberFormat="1" applyFont="1" applyFill="1" applyBorder="1" applyAlignment="1">
      <alignment horizontal="center" vertical="center"/>
    </xf>
    <xf numFmtId="10" fontId="1" fillId="2" borderId="24" xfId="1" applyNumberFormat="1" applyFont="1" applyFill="1" applyBorder="1" applyAlignment="1">
      <alignment horizontal="center" vertical="center"/>
    </xf>
    <xf numFmtId="164" fontId="1" fillId="2" borderId="20" xfId="8" applyFont="1" applyFill="1" applyBorder="1" applyAlignment="1">
      <alignment horizontal="center" vertical="center"/>
    </xf>
    <xf numFmtId="2" fontId="1" fillId="2" borderId="20" xfId="0" applyNumberFormat="1" applyFont="1" applyFill="1" applyBorder="1" applyAlignment="1">
      <alignment horizontal="center" vertical="center"/>
    </xf>
    <xf numFmtId="4" fontId="1" fillId="2" borderId="20" xfId="8" applyNumberFormat="1" applyFont="1" applyFill="1" applyBorder="1" applyAlignment="1" applyProtection="1">
      <alignment horizontal="center" vertical="center"/>
    </xf>
    <xf numFmtId="10" fontId="1" fillId="0" borderId="15" xfId="1" applyNumberFormat="1" applyFont="1" applyBorder="1" applyAlignment="1">
      <alignment horizontal="center" vertical="center"/>
    </xf>
    <xf numFmtId="4" fontId="1" fillId="0" borderId="23" xfId="8" applyNumberFormat="1" applyFont="1" applyBorder="1" applyAlignment="1">
      <alignment horizontal="center" vertical="center"/>
    </xf>
    <xf numFmtId="0" fontId="1" fillId="0" borderId="27" xfId="0" applyFont="1" applyBorder="1" applyAlignment="1">
      <alignment vertical="center"/>
    </xf>
    <xf numFmtId="0" fontId="1" fillId="0" borderId="18" xfId="0" applyFont="1" applyBorder="1" applyAlignment="1">
      <alignment vertical="center"/>
    </xf>
    <xf numFmtId="0" fontId="2" fillId="0" borderId="18" xfId="0" applyFont="1" applyBorder="1" applyAlignment="1">
      <alignment horizontal="right" vertical="center"/>
    </xf>
    <xf numFmtId="4" fontId="2" fillId="0" borderId="20" xfId="8" applyNumberFormat="1" applyFont="1" applyBorder="1" applyAlignment="1">
      <alignment horizontal="center" vertical="center"/>
    </xf>
    <xf numFmtId="10" fontId="2" fillId="0" borderId="20" xfId="0" applyNumberFormat="1" applyFont="1" applyBorder="1" applyAlignment="1">
      <alignment horizontal="center" vertical="center"/>
    </xf>
    <xf numFmtId="0" fontId="1" fillId="0" borderId="8" xfId="0" applyFont="1" applyBorder="1" applyAlignment="1">
      <alignment vertical="center"/>
    </xf>
    <xf numFmtId="0" fontId="1" fillId="0" borderId="0" xfId="0" applyFont="1" applyAlignment="1">
      <alignment vertical="center"/>
    </xf>
    <xf numFmtId="0" fontId="2" fillId="0" borderId="0" xfId="0" applyFont="1" applyAlignment="1">
      <alignment horizontal="right" vertical="center"/>
    </xf>
    <xf numFmtId="0" fontId="1" fillId="0" borderId="14" xfId="0" applyFont="1" applyBorder="1" applyAlignment="1">
      <alignment horizontal="center" vertical="center"/>
    </xf>
    <xf numFmtId="0" fontId="1" fillId="0" borderId="9" xfId="0" applyFont="1" applyBorder="1" applyAlignment="1">
      <alignment vertical="center"/>
    </xf>
    <xf numFmtId="0" fontId="1" fillId="0" borderId="10" xfId="0" applyFont="1" applyBorder="1" applyAlignment="1">
      <alignment vertical="center"/>
    </xf>
    <xf numFmtId="0" fontId="2" fillId="0" borderId="10" xfId="0" applyFont="1" applyBorder="1" applyAlignment="1">
      <alignment horizontal="right" vertical="center"/>
    </xf>
    <xf numFmtId="0" fontId="1" fillId="0" borderId="28" xfId="0" applyFont="1" applyBorder="1" applyAlignment="1">
      <alignment horizontal="center" vertical="center"/>
    </xf>
    <xf numFmtId="10" fontId="1" fillId="0" borderId="28" xfId="1" applyNumberFormat="1" applyFont="1" applyBorder="1" applyAlignment="1">
      <alignment horizontal="center" vertical="center"/>
    </xf>
    <xf numFmtId="164" fontId="1" fillId="0" borderId="0" xfId="8" applyFont="1" applyBorder="1" applyAlignment="1">
      <alignment horizontal="center"/>
    </xf>
    <xf numFmtId="2" fontId="1" fillId="0" borderId="0" xfId="0" applyNumberFormat="1" applyFont="1" applyAlignment="1">
      <alignment horizontal="center"/>
    </xf>
    <xf numFmtId="0" fontId="1" fillId="0" borderId="0" xfId="0" applyFont="1" applyAlignment="1">
      <alignment horizontal="center"/>
    </xf>
    <xf numFmtId="164" fontId="1" fillId="0" borderId="0" xfId="8" applyFont="1" applyBorder="1" applyAlignment="1">
      <alignment horizontal="right"/>
    </xf>
    <xf numFmtId="0" fontId="1" fillId="0" borderId="0" xfId="0" applyFont="1" applyAlignment="1">
      <alignment horizontal="right"/>
    </xf>
    <xf numFmtId="164" fontId="2" fillId="0" borderId="0" xfId="8" applyFont="1" applyBorder="1" applyAlignment="1">
      <alignment horizontal="center"/>
    </xf>
    <xf numFmtId="10" fontId="1" fillId="0" borderId="0" xfId="1" applyNumberFormat="1" applyFont="1" applyBorder="1" applyAlignment="1">
      <alignment horizontal="center"/>
    </xf>
    <xf numFmtId="49" fontId="1" fillId="0" borderId="0" xfId="0" applyNumberFormat="1" applyFont="1"/>
    <xf numFmtId="0" fontId="2" fillId="0" borderId="0" xfId="0" applyFont="1" applyAlignment="1">
      <alignment horizontal="center"/>
    </xf>
    <xf numFmtId="14" fontId="1" fillId="0" borderId="0" xfId="0" applyNumberFormat="1" applyFont="1" applyAlignment="1">
      <alignment horizontal="center"/>
    </xf>
    <xf numFmtId="166" fontId="1" fillId="0" borderId="0" xfId="1" applyNumberFormat="1" applyFont="1" applyBorder="1" applyAlignment="1">
      <alignment horizontal="center"/>
    </xf>
    <xf numFmtId="10" fontId="1" fillId="0" borderId="31" xfId="1" applyNumberFormat="1" applyFont="1" applyBorder="1" applyAlignment="1">
      <alignment horizontal="center" vertical="center"/>
    </xf>
    <xf numFmtId="4" fontId="1" fillId="0" borderId="32" xfId="8" applyNumberFormat="1" applyFont="1" applyBorder="1" applyAlignment="1">
      <alignment horizontal="center" vertical="center"/>
    </xf>
    <xf numFmtId="4" fontId="1" fillId="0" borderId="14" xfId="8" applyNumberFormat="1" applyFont="1" applyBorder="1" applyAlignment="1" applyProtection="1">
      <alignment horizontal="center" vertical="center"/>
    </xf>
    <xf numFmtId="10" fontId="1" fillId="2" borderId="33" xfId="1" applyNumberFormat="1" applyFont="1" applyFill="1" applyBorder="1" applyAlignment="1">
      <alignment horizontal="center" vertical="center"/>
    </xf>
    <xf numFmtId="4" fontId="1" fillId="2" borderId="32" xfId="8" applyNumberFormat="1" applyFont="1" applyFill="1" applyBorder="1" applyAlignment="1">
      <alignment horizontal="center" vertical="center"/>
    </xf>
    <xf numFmtId="4" fontId="2" fillId="0" borderId="32" xfId="8" applyNumberFormat="1" applyFont="1" applyBorder="1" applyAlignment="1">
      <alignment horizontal="center" vertical="center"/>
    </xf>
    <xf numFmtId="10" fontId="1" fillId="0" borderId="30" xfId="0" applyNumberFormat="1" applyFont="1" applyBorder="1" applyAlignment="1">
      <alignment horizontal="center" vertical="center"/>
    </xf>
    <xf numFmtId="2" fontId="1" fillId="0" borderId="0" xfId="1" applyNumberFormat="1" applyFont="1" applyBorder="1" applyAlignment="1">
      <alignment horizontal="center"/>
    </xf>
    <xf numFmtId="9" fontId="1" fillId="0" borderId="0" xfId="1" applyFont="1" applyBorder="1" applyAlignment="1">
      <alignment horizontal="center"/>
    </xf>
    <xf numFmtId="164" fontId="1" fillId="0" borderId="0" xfId="0" applyNumberFormat="1" applyFont="1" applyAlignment="1">
      <alignment horizontal="right"/>
    </xf>
    <xf numFmtId="164" fontId="1" fillId="0" borderId="0" xfId="0" applyNumberFormat="1" applyFont="1" applyAlignment="1">
      <alignment horizontal="center"/>
    </xf>
    <xf numFmtId="2" fontId="1" fillId="0" borderId="0" xfId="8" applyNumberFormat="1" applyFont="1" applyBorder="1" applyAlignment="1">
      <alignment horizontal="center"/>
    </xf>
    <xf numFmtId="2" fontId="1" fillId="0" borderId="0" xfId="8" applyNumberFormat="1" applyFont="1" applyBorder="1" applyAlignment="1">
      <alignment horizontal="right"/>
    </xf>
    <xf numFmtId="9" fontId="1" fillId="0" borderId="0" xfId="0" applyNumberFormat="1" applyFont="1" applyAlignment="1">
      <alignment horizontal="center"/>
    </xf>
    <xf numFmtId="0" fontId="0" fillId="0" borderId="0" xfId="0" applyAlignment="1">
      <alignment vertical="center"/>
    </xf>
    <xf numFmtId="0" fontId="0" fillId="0" borderId="0" xfId="0" applyAlignment="1">
      <alignment horizontal="center"/>
    </xf>
    <xf numFmtId="0" fontId="0" fillId="0" borderId="35" xfId="0" applyBorder="1" applyAlignment="1">
      <alignment horizontal="center"/>
    </xf>
    <xf numFmtId="0" fontId="0" fillId="0" borderId="36" xfId="0" applyBorder="1" applyAlignment="1">
      <alignment horizontal="center"/>
    </xf>
    <xf numFmtId="0" fontId="6" fillId="0" borderId="35" xfId="0" applyFont="1" applyBorder="1" applyAlignment="1">
      <alignment horizontal="right"/>
    </xf>
    <xf numFmtId="0" fontId="6" fillId="0" borderId="37" xfId="0" applyFont="1" applyBorder="1" applyAlignment="1">
      <alignment horizontal="right"/>
    </xf>
    <xf numFmtId="14" fontId="6" fillId="0" borderId="37" xfId="0" applyNumberFormat="1" applyFont="1" applyBorder="1" applyAlignment="1">
      <alignment horizontal="center"/>
    </xf>
    <xf numFmtId="0" fontId="6" fillId="0" borderId="38" xfId="0" applyFont="1" applyBorder="1" applyAlignment="1">
      <alignment horizontal="left"/>
    </xf>
    <xf numFmtId="0" fontId="7" fillId="0" borderId="0" xfId="0" applyFont="1" applyAlignment="1">
      <alignment horizontal="left"/>
    </xf>
    <xf numFmtId="0" fontId="6" fillId="0" borderId="39" xfId="0" applyFont="1" applyBorder="1" applyAlignment="1">
      <alignment horizontal="left"/>
    </xf>
    <xf numFmtId="0" fontId="0" fillId="0" borderId="39" xfId="0" applyBorder="1"/>
    <xf numFmtId="0" fontId="0" fillId="0" borderId="39" xfId="0" applyBorder="1" applyAlignment="1">
      <alignment horizontal="centerContinuous"/>
    </xf>
    <xf numFmtId="0" fontId="8" fillId="0" borderId="8" xfId="0" applyFont="1" applyBorder="1" applyAlignment="1">
      <alignment horizontal="left"/>
    </xf>
    <xf numFmtId="0" fontId="6" fillId="0" borderId="0" xfId="0" applyFont="1" applyAlignment="1">
      <alignment horizontal="left"/>
    </xf>
    <xf numFmtId="0" fontId="6" fillId="0" borderId="0" xfId="0" applyFont="1"/>
    <xf numFmtId="0" fontId="6" fillId="0" borderId="0" xfId="0" applyFont="1" applyAlignment="1">
      <alignment horizontal="right"/>
    </xf>
    <xf numFmtId="10" fontId="6" fillId="0" borderId="0" xfId="0" applyNumberFormat="1" applyFont="1" applyAlignment="1">
      <alignment horizontal="left"/>
    </xf>
    <xf numFmtId="0" fontId="9" fillId="0" borderId="8" xfId="0" applyFont="1" applyBorder="1"/>
    <xf numFmtId="0" fontId="10" fillId="0" borderId="0" xfId="0" applyFont="1"/>
    <xf numFmtId="0" fontId="0" fillId="0" borderId="10" xfId="0" applyBorder="1" applyAlignment="1">
      <alignment horizontal="center"/>
    </xf>
    <xf numFmtId="0" fontId="0" fillId="3" borderId="40" xfId="0" applyFill="1" applyBorder="1"/>
    <xf numFmtId="0" fontId="0" fillId="3" borderId="41" xfId="0" applyFill="1" applyBorder="1"/>
    <xf numFmtId="0" fontId="11" fillId="3" borderId="42" xfId="0" applyFont="1" applyFill="1" applyBorder="1" applyAlignment="1">
      <alignment horizontal="right"/>
    </xf>
    <xf numFmtId="165" fontId="11" fillId="0" borderId="42" xfId="0" applyNumberFormat="1" applyFont="1" applyBorder="1" applyAlignment="1">
      <alignment horizontal="center"/>
    </xf>
    <xf numFmtId="165" fontId="11" fillId="0" borderId="43" xfId="0" applyNumberFormat="1" applyFont="1" applyBorder="1" applyAlignment="1">
      <alignment horizontal="center"/>
    </xf>
    <xf numFmtId="0" fontId="8" fillId="3" borderId="44" xfId="0" applyFont="1" applyFill="1" applyBorder="1" applyAlignment="1">
      <alignment horizontal="centerContinuous"/>
    </xf>
    <xf numFmtId="0" fontId="6" fillId="0" borderId="45" xfId="0" applyFont="1" applyBorder="1" applyAlignment="1">
      <alignment horizontal="center"/>
    </xf>
    <xf numFmtId="0" fontId="6" fillId="0" borderId="46" xfId="0" applyFont="1" applyBorder="1" applyAlignment="1">
      <alignment horizontal="center"/>
    </xf>
    <xf numFmtId="0" fontId="6" fillId="0" borderId="47" xfId="0" applyFont="1" applyBorder="1" applyAlignment="1">
      <alignment horizontal="center"/>
    </xf>
    <xf numFmtId="0" fontId="6" fillId="0" borderId="48" xfId="0" applyFont="1" applyBorder="1" applyAlignment="1">
      <alignment horizontal="center"/>
    </xf>
    <xf numFmtId="0" fontId="6" fillId="0" borderId="49" xfId="0" applyFont="1" applyBorder="1" applyAlignment="1">
      <alignment horizontal="center"/>
    </xf>
    <xf numFmtId="0" fontId="6" fillId="0" borderId="14" xfId="0" applyFont="1" applyBorder="1" applyAlignment="1">
      <alignment horizontal="center"/>
    </xf>
    <xf numFmtId="0" fontId="0" fillId="0" borderId="50" xfId="0" applyBorder="1" applyAlignment="1">
      <alignment horizontal="left" vertical="center" wrapText="1"/>
    </xf>
    <xf numFmtId="0" fontId="0" fillId="0" borderId="51" xfId="0" applyBorder="1" applyAlignment="1">
      <alignment horizontal="center" vertical="center"/>
    </xf>
    <xf numFmtId="0" fontId="6" fillId="0" borderId="21" xfId="0" applyFont="1" applyBorder="1" applyAlignment="1">
      <alignment horizontal="center"/>
    </xf>
    <xf numFmtId="0" fontId="6" fillId="4" borderId="52" xfId="0" applyFont="1" applyFill="1" applyBorder="1" applyAlignment="1">
      <alignment horizontal="center" vertical="center"/>
    </xf>
    <xf numFmtId="0" fontId="0" fillId="4" borderId="53" xfId="0" applyFill="1" applyBorder="1" applyAlignment="1">
      <alignment horizontal="center" vertical="center"/>
    </xf>
    <xf numFmtId="2" fontId="6" fillId="4" borderId="50" xfId="0" applyNumberFormat="1" applyFont="1" applyFill="1" applyBorder="1" applyAlignment="1">
      <alignment horizontal="left"/>
    </xf>
    <xf numFmtId="167" fontId="11" fillId="4" borderId="53" xfId="0" applyNumberFormat="1" applyFont="1" applyFill="1" applyBorder="1" applyAlignment="1">
      <alignment horizontal="center"/>
    </xf>
    <xf numFmtId="2" fontId="0" fillId="4" borderId="53" xfId="0" applyNumberFormat="1" applyFill="1" applyBorder="1" applyAlignment="1">
      <alignment horizontal="center" vertical="center"/>
    </xf>
    <xf numFmtId="4" fontId="0" fillId="4" borderId="53" xfId="0" applyNumberFormat="1" applyFill="1" applyBorder="1" applyAlignment="1">
      <alignment horizontal="center" vertical="center"/>
    </xf>
    <xf numFmtId="0" fontId="0" fillId="0" borderId="52" xfId="0" applyBorder="1" applyAlignment="1">
      <alignment horizontal="center" vertical="center"/>
    </xf>
    <xf numFmtId="0" fontId="12" fillId="0" borderId="53" xfId="0" applyFont="1" applyBorder="1" applyAlignment="1">
      <alignment horizontal="center" vertical="center"/>
    </xf>
    <xf numFmtId="2" fontId="0" fillId="0" borderId="53" xfId="0" applyNumberFormat="1" applyBorder="1" applyAlignment="1">
      <alignment horizontal="center" vertical="center"/>
    </xf>
    <xf numFmtId="165" fontId="0" fillId="0" borderId="53" xfId="0" applyNumberFormat="1" applyBorder="1" applyAlignment="1">
      <alignment horizontal="center" vertical="center"/>
    </xf>
    <xf numFmtId="165" fontId="0" fillId="0" borderId="51" xfId="0" applyNumberFormat="1" applyBorder="1" applyAlignment="1">
      <alignment horizontal="center" vertical="center"/>
    </xf>
    <xf numFmtId="0" fontId="12" fillId="0" borderId="50" xfId="0" applyFont="1" applyBorder="1" applyAlignment="1">
      <alignment horizontal="left" vertical="center" wrapText="1"/>
    </xf>
    <xf numFmtId="0" fontId="0" fillId="0" borderId="53" xfId="0" applyBorder="1" applyAlignment="1">
      <alignment horizontal="center" vertical="center"/>
    </xf>
    <xf numFmtId="0" fontId="12" fillId="0" borderId="52" xfId="0" applyFont="1" applyBorder="1" applyAlignment="1">
      <alignment horizontal="center" vertical="center"/>
    </xf>
    <xf numFmtId="0" fontId="6" fillId="0" borderId="52" xfId="0" applyFont="1" applyBorder="1" applyAlignment="1">
      <alignment horizontal="center"/>
    </xf>
    <xf numFmtId="0" fontId="7" fillId="4" borderId="52" xfId="0" applyFont="1" applyFill="1" applyBorder="1" applyAlignment="1">
      <alignment horizontal="center"/>
    </xf>
    <xf numFmtId="0" fontId="7" fillId="4" borderId="53" xfId="0" applyFont="1" applyFill="1" applyBorder="1"/>
    <xf numFmtId="2" fontId="7" fillId="4" borderId="50" xfId="0" applyNumberFormat="1" applyFont="1" applyFill="1" applyBorder="1" applyAlignment="1">
      <alignment horizontal="left"/>
    </xf>
    <xf numFmtId="165" fontId="0" fillId="4" borderId="53" xfId="0" applyNumberFormat="1" applyFill="1" applyBorder="1" applyAlignment="1">
      <alignment horizontal="center" vertical="center"/>
    </xf>
    <xf numFmtId="165" fontId="0" fillId="4" borderId="51" xfId="0" applyNumberFormat="1" applyFill="1" applyBorder="1" applyAlignment="1">
      <alignment horizontal="center" vertical="center"/>
    </xf>
    <xf numFmtId="0" fontId="0" fillId="0" borderId="53" xfId="0" applyBorder="1"/>
    <xf numFmtId="2" fontId="11" fillId="0" borderId="54" xfId="0" applyNumberFormat="1" applyFont="1" applyBorder="1" applyAlignment="1">
      <alignment horizontal="right" vertical="center" wrapText="1"/>
    </xf>
    <xf numFmtId="167" fontId="11" fillId="0" borderId="51" xfId="0" applyNumberFormat="1" applyFont="1" applyBorder="1" applyAlignment="1">
      <alignment horizontal="center"/>
    </xf>
    <xf numFmtId="0" fontId="0" fillId="4" borderId="53" xfId="0" applyFill="1" applyBorder="1"/>
    <xf numFmtId="0" fontId="13" fillId="0" borderId="52" xfId="0" applyFont="1" applyBorder="1" applyAlignment="1">
      <alignment horizontal="center"/>
    </xf>
    <xf numFmtId="2" fontId="13" fillId="0" borderId="50" xfId="0" applyNumberFormat="1" applyFont="1" applyBorder="1" applyAlignment="1">
      <alignment horizontal="left"/>
    </xf>
    <xf numFmtId="167" fontId="11" fillId="0" borderId="53" xfId="0" applyNumberFormat="1" applyFont="1" applyBorder="1" applyAlignment="1">
      <alignment horizontal="center"/>
    </xf>
    <xf numFmtId="2" fontId="12" fillId="0" borderId="50" xfId="0" applyNumberFormat="1" applyFont="1" applyBorder="1" applyAlignment="1">
      <alignment horizontal="left" vertical="center" wrapText="1"/>
    </xf>
    <xf numFmtId="2" fontId="12" fillId="0" borderId="55" xfId="0" applyNumberFormat="1" applyFont="1" applyBorder="1" applyAlignment="1">
      <alignment horizontal="left" vertical="center" wrapText="1"/>
    </xf>
    <xf numFmtId="0" fontId="0" fillId="0" borderId="55" xfId="0" applyBorder="1" applyAlignment="1">
      <alignment horizontal="center" vertical="center"/>
    </xf>
    <xf numFmtId="0" fontId="0" fillId="0" borderId="55" xfId="0" applyBorder="1" applyAlignment="1">
      <alignment wrapText="1"/>
    </xf>
    <xf numFmtId="0" fontId="14" fillId="0" borderId="55" xfId="0" applyFont="1" applyBorder="1" applyAlignment="1">
      <alignment vertical="center" wrapText="1"/>
    </xf>
    <xf numFmtId="0" fontId="13" fillId="0" borderId="52" xfId="0" applyFont="1" applyBorder="1" applyAlignment="1">
      <alignment horizontal="center" vertical="center"/>
    </xf>
    <xf numFmtId="0" fontId="0" fillId="0" borderId="53" xfId="0" applyBorder="1" applyAlignment="1">
      <alignment vertical="center"/>
    </xf>
    <xf numFmtId="2" fontId="13" fillId="0" borderId="50" xfId="0" applyNumberFormat="1" applyFont="1" applyBorder="1" applyAlignment="1">
      <alignment horizontal="left" vertical="center"/>
    </xf>
    <xf numFmtId="167" fontId="11" fillId="0" borderId="53" xfId="0" applyNumberFormat="1" applyFont="1" applyBorder="1" applyAlignment="1">
      <alignment horizontal="center" vertical="center"/>
    </xf>
    <xf numFmtId="0" fontId="8" fillId="3" borderId="56" xfId="0" applyFont="1" applyFill="1" applyBorder="1" applyAlignment="1">
      <alignment horizontal="centerContinuous"/>
    </xf>
    <xf numFmtId="0" fontId="6" fillId="0" borderId="58" xfId="0" applyFont="1" applyBorder="1" applyAlignment="1">
      <alignment horizontal="center"/>
    </xf>
    <xf numFmtId="0" fontId="0" fillId="0" borderId="59" xfId="0" applyBorder="1"/>
    <xf numFmtId="0" fontId="0" fillId="0" borderId="60" xfId="0" applyBorder="1" applyAlignment="1">
      <alignment horizontal="center"/>
    </xf>
    <xf numFmtId="2" fontId="0" fillId="0" borderId="0" xfId="0" applyNumberFormat="1" applyAlignment="1">
      <alignment horizontal="center"/>
    </xf>
    <xf numFmtId="167" fontId="11" fillId="0" borderId="50" xfId="0" applyNumberFormat="1" applyFont="1" applyBorder="1" applyAlignment="1">
      <alignment horizontal="center"/>
    </xf>
    <xf numFmtId="167" fontId="11" fillId="4" borderId="50" xfId="0" applyNumberFormat="1" applyFont="1" applyFill="1" applyBorder="1" applyAlignment="1">
      <alignment horizontal="center"/>
    </xf>
    <xf numFmtId="165" fontId="0" fillId="0" borderId="65" xfId="0" applyNumberFormat="1" applyBorder="1" applyAlignment="1">
      <alignment horizontal="center" vertical="center"/>
    </xf>
    <xf numFmtId="0" fontId="0" fillId="0" borderId="63" xfId="0" applyBorder="1" applyAlignment="1">
      <alignment horizontal="center"/>
    </xf>
    <xf numFmtId="0" fontId="0" fillId="0" borderId="64" xfId="0" applyBorder="1" applyAlignment="1">
      <alignment horizontal="center"/>
    </xf>
    <xf numFmtId="2" fontId="6" fillId="0" borderId="0" xfId="0" applyNumberFormat="1" applyFont="1" applyAlignment="1">
      <alignment horizontal="left"/>
    </xf>
    <xf numFmtId="165" fontId="0" fillId="0" borderId="55" xfId="0" applyNumberFormat="1" applyBorder="1" applyAlignment="1">
      <alignment horizontal="center" vertical="center"/>
    </xf>
    <xf numFmtId="165" fontId="11" fillId="4" borderId="50" xfId="0" applyNumberFormat="1" applyFont="1" applyFill="1" applyBorder="1" applyAlignment="1">
      <alignment horizontal="center"/>
    </xf>
    <xf numFmtId="165" fontId="11" fillId="0" borderId="50" xfId="0" applyNumberFormat="1" applyFont="1" applyBorder="1" applyAlignment="1">
      <alignment horizontal="center"/>
    </xf>
    <xf numFmtId="4" fontId="0" fillId="0" borderId="0" xfId="0" applyNumberFormat="1"/>
    <xf numFmtId="0" fontId="6" fillId="0" borderId="0" xfId="0" applyFont="1" applyAlignment="1">
      <alignment horizontal="center"/>
    </xf>
    <xf numFmtId="0" fontId="12" fillId="0" borderId="53" xfId="0" applyFont="1" applyBorder="1" applyAlignment="1">
      <alignment horizontal="center" vertical="center" wrapText="1"/>
    </xf>
    <xf numFmtId="0" fontId="0" fillId="5" borderId="53" xfId="0" applyFill="1" applyBorder="1" applyAlignment="1">
      <alignment horizontal="center" vertical="center"/>
    </xf>
    <xf numFmtId="2" fontId="0" fillId="5" borderId="53" xfId="0" applyNumberFormat="1" applyFill="1" applyBorder="1" applyAlignment="1">
      <alignment horizontal="center" vertical="center"/>
    </xf>
    <xf numFmtId="165" fontId="0" fillId="5" borderId="53" xfId="0" applyNumberFormat="1" applyFill="1" applyBorder="1" applyAlignment="1">
      <alignment horizontal="center" vertical="center"/>
    </xf>
    <xf numFmtId="2" fontId="7" fillId="0" borderId="51" xfId="0" applyNumberFormat="1" applyFont="1" applyBorder="1" applyAlignment="1">
      <alignment horizontal="left"/>
    </xf>
    <xf numFmtId="2" fontId="12" fillId="0" borderId="50" xfId="0" applyNumberFormat="1" applyFont="1" applyBorder="1" applyAlignment="1">
      <alignment horizontal="center" vertical="center"/>
    </xf>
    <xf numFmtId="2" fontId="7" fillId="0" borderId="50" xfId="0" applyNumberFormat="1" applyFont="1" applyBorder="1" applyAlignment="1">
      <alignment horizontal="left"/>
    </xf>
    <xf numFmtId="2" fontId="12" fillId="0" borderId="53" xfId="0" applyNumberFormat="1" applyFont="1" applyBorder="1" applyAlignment="1">
      <alignment horizontal="center" vertical="center"/>
    </xf>
    <xf numFmtId="0" fontId="0" fillId="0" borderId="50" xfId="0" applyBorder="1" applyAlignment="1">
      <alignment horizontal="center" vertical="center"/>
    </xf>
    <xf numFmtId="0" fontId="12" fillId="0" borderId="50" xfId="0" applyFont="1" applyBorder="1" applyAlignment="1">
      <alignment horizontal="center" vertical="center"/>
    </xf>
    <xf numFmtId="165" fontId="0" fillId="5" borderId="65" xfId="0" applyNumberFormat="1" applyFill="1" applyBorder="1" applyAlignment="1">
      <alignment horizontal="center" vertical="center"/>
    </xf>
    <xf numFmtId="165" fontId="11" fillId="0" borderId="55" xfId="0" applyNumberFormat="1" applyFont="1" applyBorder="1" applyAlignment="1">
      <alignment horizontal="center"/>
    </xf>
    <xf numFmtId="0" fontId="0" fillId="0" borderId="0" xfId="0" applyAlignment="1">
      <alignment horizontal="center" vertical="center"/>
    </xf>
    <xf numFmtId="3" fontId="12" fillId="0" borderId="52" xfId="0" applyNumberFormat="1" applyFont="1" applyBorder="1" applyAlignment="1">
      <alignment horizontal="center" vertical="center"/>
    </xf>
    <xf numFmtId="0" fontId="0" fillId="0" borderId="50" xfId="0" applyBorder="1" applyAlignment="1">
      <alignment vertical="center" wrapText="1"/>
    </xf>
    <xf numFmtId="0" fontId="12" fillId="0" borderId="66" xfId="0" applyFont="1" applyBorder="1" applyAlignment="1">
      <alignment horizontal="center" vertical="center"/>
    </xf>
    <xf numFmtId="0" fontId="12" fillId="0" borderId="67" xfId="0" applyFont="1" applyBorder="1" applyAlignment="1">
      <alignment horizontal="center" vertical="center"/>
    </xf>
    <xf numFmtId="0" fontId="12" fillId="0" borderId="55" xfId="0" applyFont="1" applyBorder="1" applyAlignment="1">
      <alignment horizontal="left" vertical="center" wrapText="1"/>
    </xf>
    <xf numFmtId="0" fontId="0" fillId="0" borderId="68" xfId="0" applyBorder="1" applyAlignment="1">
      <alignment horizontal="center" vertical="center"/>
    </xf>
    <xf numFmtId="0" fontId="7" fillId="4" borderId="52" xfId="0" applyFont="1" applyFill="1" applyBorder="1" applyAlignment="1">
      <alignment horizontal="center" vertical="center"/>
    </xf>
    <xf numFmtId="0" fontId="0" fillId="4" borderId="53" xfId="0" applyFill="1" applyBorder="1" applyAlignment="1">
      <alignment vertical="center"/>
    </xf>
    <xf numFmtId="2" fontId="7" fillId="4" borderId="50" xfId="0" applyNumberFormat="1" applyFont="1" applyFill="1" applyBorder="1" applyAlignment="1">
      <alignment horizontal="left" vertical="center"/>
    </xf>
    <xf numFmtId="167" fontId="11" fillId="4" borderId="53" xfId="0" applyNumberFormat="1" applyFont="1" applyFill="1" applyBorder="1" applyAlignment="1">
      <alignment horizontal="center" vertical="center"/>
    </xf>
    <xf numFmtId="0" fontId="6" fillId="0" borderId="52" xfId="0" applyFont="1" applyBorder="1" applyAlignment="1">
      <alignment horizontal="center" vertical="center"/>
    </xf>
    <xf numFmtId="2" fontId="6" fillId="0" borderId="50" xfId="0" applyNumberFormat="1" applyFont="1" applyBorder="1" applyAlignment="1">
      <alignment horizontal="left"/>
    </xf>
    <xf numFmtId="165" fontId="0" fillId="4" borderId="55" xfId="0" applyNumberFormat="1" applyFill="1" applyBorder="1" applyAlignment="1">
      <alignment horizontal="center" vertical="center"/>
    </xf>
    <xf numFmtId="4" fontId="0" fillId="0" borderId="53" xfId="0" applyNumberFormat="1" applyBorder="1" applyAlignment="1">
      <alignment horizontal="center" vertical="center"/>
    </xf>
    <xf numFmtId="2" fontId="12" fillId="0" borderId="50" xfId="0" applyNumberFormat="1" applyFont="1" applyBorder="1" applyAlignment="1">
      <alignment vertical="center" wrapText="1"/>
    </xf>
    <xf numFmtId="2" fontId="12" fillId="0" borderId="51" xfId="0" applyNumberFormat="1" applyFont="1" applyBorder="1" applyAlignment="1">
      <alignment vertical="center"/>
    </xf>
    <xf numFmtId="2" fontId="12" fillId="0" borderId="50" xfId="0" applyNumberFormat="1" applyFont="1" applyBorder="1" applyAlignment="1">
      <alignment horizontal="left" wrapText="1"/>
    </xf>
    <xf numFmtId="0" fontId="6" fillId="4" borderId="52" xfId="0" applyFont="1" applyFill="1" applyBorder="1" applyAlignment="1">
      <alignment horizontal="center"/>
    </xf>
    <xf numFmtId="2" fontId="0" fillId="4" borderId="53" xfId="0" applyNumberFormat="1" applyFill="1" applyBorder="1" applyAlignment="1">
      <alignment horizontal="center"/>
    </xf>
    <xf numFmtId="2" fontId="13" fillId="0" borderId="54" xfId="0" applyNumberFormat="1" applyFont="1" applyBorder="1" applyAlignment="1">
      <alignment horizontal="right" vertical="center" wrapText="1"/>
    </xf>
    <xf numFmtId="167" fontId="11" fillId="0" borderId="69" xfId="0" applyNumberFormat="1" applyFont="1" applyBorder="1" applyAlignment="1">
      <alignment horizontal="center"/>
    </xf>
    <xf numFmtId="2" fontId="6" fillId="0" borderId="54" xfId="0" applyNumberFormat="1" applyFont="1" applyBorder="1" applyAlignment="1">
      <alignment horizontal="left"/>
    </xf>
    <xf numFmtId="0" fontId="6" fillId="0" borderId="70" xfId="0" applyFont="1" applyBorder="1"/>
    <xf numFmtId="0" fontId="0" fillId="0" borderId="71" xfId="0" applyBorder="1"/>
    <xf numFmtId="0" fontId="6" fillId="0" borderId="72" xfId="0" applyFont="1" applyBorder="1" applyAlignment="1">
      <alignment horizontal="right"/>
    </xf>
    <xf numFmtId="0" fontId="8" fillId="0" borderId="73" xfId="0" applyFont="1" applyBorder="1" applyAlignment="1">
      <alignment horizontal="center"/>
    </xf>
    <xf numFmtId="0" fontId="8" fillId="0" borderId="72" xfId="0" applyFont="1" applyBorder="1" applyAlignment="1">
      <alignment horizontal="center"/>
    </xf>
    <xf numFmtId="0" fontId="6" fillId="0" borderId="72" xfId="0" applyFont="1" applyBorder="1" applyAlignment="1">
      <alignment horizontal="center"/>
    </xf>
    <xf numFmtId="0" fontId="6" fillId="0" borderId="74" xfId="0" applyFont="1" applyBorder="1" applyAlignment="1">
      <alignment horizontal="center"/>
    </xf>
    <xf numFmtId="0" fontId="6" fillId="0" borderId="9" xfId="0" applyFont="1" applyBorder="1"/>
    <xf numFmtId="0" fontId="0" fillId="0" borderId="26" xfId="0" applyBorder="1"/>
    <xf numFmtId="0" fontId="0" fillId="0" borderId="10" xfId="0" applyBorder="1"/>
    <xf numFmtId="0" fontId="6" fillId="0" borderId="25" xfId="0" applyFont="1" applyBorder="1" applyAlignment="1">
      <alignment horizontal="center"/>
    </xf>
    <xf numFmtId="0" fontId="6" fillId="0" borderId="10" xfId="0" applyFont="1" applyBorder="1" applyAlignment="1">
      <alignment horizontal="center"/>
    </xf>
    <xf numFmtId="165" fontId="0" fillId="0" borderId="63" xfId="0" applyNumberFormat="1" applyBorder="1" applyAlignment="1">
      <alignment horizontal="center"/>
    </xf>
    <xf numFmtId="0" fontId="0" fillId="0" borderId="80" xfId="0" applyBorder="1"/>
    <xf numFmtId="0" fontId="0" fillId="0" borderId="81" xfId="0" applyBorder="1" applyAlignment="1">
      <alignment horizontal="center"/>
    </xf>
    <xf numFmtId="0" fontId="0" fillId="0" borderId="82" xfId="0" applyBorder="1"/>
    <xf numFmtId="0" fontId="0" fillId="0" borderId="83" xfId="0" applyBorder="1" applyAlignment="1">
      <alignment horizontal="center"/>
    </xf>
    <xf numFmtId="0" fontId="0" fillId="4" borderId="5" xfId="0" applyFill="1" applyBorder="1"/>
    <xf numFmtId="0" fontId="0" fillId="4" borderId="6" xfId="0" applyFill="1" applyBorder="1"/>
    <xf numFmtId="0" fontId="16" fillId="4" borderId="6" xfId="0" applyFont="1" applyFill="1" applyBorder="1" applyAlignment="1">
      <alignment horizontal="center"/>
    </xf>
    <xf numFmtId="0" fontId="6" fillId="4" borderId="6" xfId="0" applyFont="1" applyFill="1" applyBorder="1" applyAlignment="1">
      <alignment horizontal="center"/>
    </xf>
    <xf numFmtId="0" fontId="0" fillId="4" borderId="8" xfId="0" applyFill="1" applyBorder="1"/>
    <xf numFmtId="0" fontId="0" fillId="4" borderId="0" xfId="0" applyFill="1"/>
    <xf numFmtId="0" fontId="0" fillId="4" borderId="0" xfId="0" applyFill="1" applyAlignment="1">
      <alignment horizontal="center"/>
    </xf>
    <xf numFmtId="0" fontId="6" fillId="4" borderId="0" xfId="0" applyFont="1" applyFill="1" applyAlignment="1">
      <alignment horizontal="right"/>
    </xf>
    <xf numFmtId="0" fontId="16" fillId="4" borderId="0" xfId="0" applyFont="1" applyFill="1" applyAlignment="1">
      <alignment horizontal="right"/>
    </xf>
    <xf numFmtId="0" fontId="17" fillId="4" borderId="0" xfId="0" applyFont="1" applyFill="1" applyAlignment="1">
      <alignment horizontal="left"/>
    </xf>
    <xf numFmtId="0" fontId="17" fillId="4" borderId="0" xfId="0" applyFont="1" applyFill="1"/>
    <xf numFmtId="0" fontId="17" fillId="4" borderId="0" xfId="0" applyFont="1" applyFill="1" applyAlignment="1">
      <alignment horizontal="center"/>
    </xf>
    <xf numFmtId="14" fontId="17" fillId="4" borderId="0" xfId="0" applyNumberFormat="1" applyFont="1" applyFill="1" applyAlignment="1">
      <alignment horizontal="left"/>
    </xf>
    <xf numFmtId="0" fontId="18" fillId="4" borderId="0" xfId="0" applyFont="1" applyFill="1" applyAlignment="1">
      <alignment horizontal="center"/>
    </xf>
    <xf numFmtId="14" fontId="17" fillId="4" borderId="0" xfId="0" applyNumberFormat="1" applyFont="1" applyFill="1" applyAlignment="1">
      <alignment horizontal="center"/>
    </xf>
    <xf numFmtId="0" fontId="7" fillId="4" borderId="8" xfId="0" applyFont="1" applyFill="1" applyBorder="1"/>
    <xf numFmtId="0" fontId="7" fillId="4" borderId="0" xfId="0" applyFont="1" applyFill="1" applyAlignment="1">
      <alignment horizontal="right"/>
    </xf>
    <xf numFmtId="14" fontId="7" fillId="4" borderId="0" xfId="0" applyNumberFormat="1" applyFont="1" applyFill="1"/>
    <xf numFmtId="0" fontId="7" fillId="4" borderId="0" xfId="0" applyFont="1" applyFill="1" applyAlignment="1">
      <alignment horizontal="center"/>
    </xf>
    <xf numFmtId="0" fontId="7" fillId="4" borderId="0" xfId="0" applyFont="1" applyFill="1"/>
    <xf numFmtId="14" fontId="7" fillId="4" borderId="0" xfId="0" applyNumberFormat="1" applyFont="1" applyFill="1" applyAlignment="1">
      <alignment horizontal="center"/>
    </xf>
    <xf numFmtId="0" fontId="7" fillId="4" borderId="0" xfId="0" applyFont="1" applyFill="1" applyAlignment="1">
      <alignment horizontal="left"/>
    </xf>
    <xf numFmtId="14" fontId="7" fillId="4" borderId="0" xfId="0" applyNumberFormat="1" applyFont="1" applyFill="1" applyAlignment="1">
      <alignment horizontal="left"/>
    </xf>
    <xf numFmtId="0" fontId="7" fillId="4" borderId="9" xfId="0" applyFont="1" applyFill="1" applyBorder="1"/>
    <xf numFmtId="0" fontId="7" fillId="4" borderId="10" xfId="0" applyFont="1" applyFill="1" applyBorder="1" applyAlignment="1">
      <alignment horizontal="right"/>
    </xf>
    <xf numFmtId="14" fontId="7" fillId="4" borderId="10" xfId="0" applyNumberFormat="1" applyFont="1" applyFill="1" applyBorder="1" applyAlignment="1">
      <alignment horizontal="left"/>
    </xf>
    <xf numFmtId="0" fontId="7" fillId="4" borderId="10" xfId="0" applyFont="1" applyFill="1" applyBorder="1" applyAlignment="1">
      <alignment horizontal="left"/>
    </xf>
    <xf numFmtId="0" fontId="7" fillId="4" borderId="10" xfId="0" applyFont="1" applyFill="1" applyBorder="1"/>
    <xf numFmtId="14" fontId="7" fillId="4" borderId="10" xfId="0" applyNumberFormat="1" applyFont="1" applyFill="1" applyBorder="1" applyAlignment="1">
      <alignment horizontal="center"/>
    </xf>
    <xf numFmtId="0" fontId="0" fillId="0" borderId="84" xfId="0" applyBorder="1"/>
    <xf numFmtId="0" fontId="6" fillId="0" borderId="55" xfId="0" applyFont="1" applyBorder="1" applyAlignment="1">
      <alignment horizontal="center"/>
    </xf>
    <xf numFmtId="0" fontId="0" fillId="0" borderId="55" xfId="0" applyBorder="1"/>
    <xf numFmtId="0" fontId="19" fillId="0" borderId="55" xfId="0" applyFont="1" applyBorder="1" applyAlignment="1">
      <alignment horizontal="center"/>
    </xf>
    <xf numFmtId="0" fontId="6" fillId="0" borderId="55" xfId="0" applyFont="1" applyBorder="1"/>
    <xf numFmtId="0" fontId="10" fillId="0" borderId="55" xfId="0" applyFont="1" applyBorder="1" applyAlignment="1">
      <alignment horizontal="center"/>
    </xf>
    <xf numFmtId="0" fontId="0" fillId="0" borderId="85" xfId="0" applyBorder="1"/>
    <xf numFmtId="0" fontId="6" fillId="0" borderId="50" xfId="0" applyFont="1" applyBorder="1" applyAlignment="1">
      <alignment horizontal="center"/>
    </xf>
    <xf numFmtId="0" fontId="20" fillId="0" borderId="50" xfId="0" applyFont="1" applyBorder="1" applyAlignment="1">
      <alignment horizontal="center"/>
    </xf>
    <xf numFmtId="0" fontId="21" fillId="0" borderId="50" xfId="0" applyFont="1" applyBorder="1"/>
    <xf numFmtId="0" fontId="6" fillId="0" borderId="50" xfId="0" applyFont="1" applyBorder="1"/>
    <xf numFmtId="2" fontId="21" fillId="0" borderId="50" xfId="0" applyNumberFormat="1" applyFont="1" applyBorder="1" applyAlignment="1">
      <alignment horizontal="left"/>
    </xf>
    <xf numFmtId="0" fontId="0" fillId="0" borderId="50" xfId="0" applyBorder="1" applyAlignment="1">
      <alignment horizontal="center"/>
    </xf>
    <xf numFmtId="0" fontId="0" fillId="0" borderId="50" xfId="0" applyBorder="1"/>
    <xf numFmtId="2" fontId="0" fillId="0" borderId="50" xfId="0" applyNumberFormat="1" applyBorder="1" applyAlignment="1">
      <alignment horizontal="left"/>
    </xf>
    <xf numFmtId="0" fontId="10" fillId="0" borderId="50" xfId="0" applyFont="1" applyBorder="1"/>
    <xf numFmtId="0" fontId="0" fillId="0" borderId="85" xfId="0" applyBorder="1" applyAlignment="1">
      <alignment horizontal="left"/>
    </xf>
    <xf numFmtId="0" fontId="22" fillId="0" borderId="50" xfId="0" applyFont="1" applyBorder="1" applyAlignment="1">
      <alignment horizontal="center"/>
    </xf>
    <xf numFmtId="0" fontId="23" fillId="0" borderId="50" xfId="0" applyFont="1" applyBorder="1" applyAlignment="1">
      <alignment horizontal="center"/>
    </xf>
    <xf numFmtId="0" fontId="0" fillId="0" borderId="50" xfId="0" applyBorder="1" applyAlignment="1">
      <alignment horizontal="left"/>
    </xf>
    <xf numFmtId="0" fontId="0" fillId="4" borderId="85" xfId="0" applyFill="1" applyBorder="1"/>
    <xf numFmtId="0" fontId="0" fillId="4" borderId="50" xfId="0" applyFill="1" applyBorder="1"/>
    <xf numFmtId="0" fontId="0" fillId="4" borderId="50" xfId="0" applyFill="1" applyBorder="1" applyAlignment="1">
      <alignment horizontal="center"/>
    </xf>
    <xf numFmtId="2" fontId="0" fillId="4" borderId="50" xfId="0" applyNumberFormat="1" applyFill="1" applyBorder="1" applyAlignment="1">
      <alignment horizontal="center" vertical="center" wrapText="1"/>
    </xf>
    <xf numFmtId="0" fontId="6" fillId="4" borderId="6" xfId="0" applyFont="1" applyFill="1" applyBorder="1"/>
    <xf numFmtId="0" fontId="0" fillId="4" borderId="6" xfId="0" applyFill="1" applyBorder="1" applyAlignment="1">
      <alignment horizontal="center"/>
    </xf>
    <xf numFmtId="0" fontId="0" fillId="4" borderId="29" xfId="0" applyFill="1" applyBorder="1"/>
    <xf numFmtId="0" fontId="0" fillId="0" borderId="6" xfId="0" applyBorder="1"/>
    <xf numFmtId="0" fontId="0" fillId="4" borderId="7" xfId="0" applyFill="1" applyBorder="1"/>
    <xf numFmtId="0" fontId="7" fillId="4" borderId="7" xfId="0" applyFont="1" applyFill="1" applyBorder="1"/>
    <xf numFmtId="0" fontId="7" fillId="4" borderId="30" xfId="0" applyFont="1" applyFill="1" applyBorder="1"/>
    <xf numFmtId="0" fontId="0" fillId="0" borderId="55" xfId="0" applyBorder="1" applyAlignment="1">
      <alignment horizontal="center"/>
    </xf>
    <xf numFmtId="0" fontId="0" fillId="0" borderId="86" xfId="0" applyBorder="1"/>
    <xf numFmtId="0" fontId="0" fillId="0" borderId="87" xfId="0" applyBorder="1"/>
    <xf numFmtId="49" fontId="0" fillId="0" borderId="87" xfId="0" applyNumberFormat="1" applyBorder="1"/>
    <xf numFmtId="2" fontId="0" fillId="0" borderId="50" xfId="0" applyNumberFormat="1" applyBorder="1" applyAlignment="1">
      <alignment horizontal="center"/>
    </xf>
    <xf numFmtId="2" fontId="6" fillId="0" borderId="50" xfId="0" applyNumberFormat="1" applyFont="1" applyBorder="1"/>
    <xf numFmtId="49" fontId="0" fillId="4" borderId="87" xfId="0" applyNumberFormat="1" applyFill="1" applyBorder="1"/>
    <xf numFmtId="2" fontId="0" fillId="4" borderId="50" xfId="0" applyNumberFormat="1" applyFill="1" applyBorder="1" applyAlignment="1">
      <alignment horizontal="left" vertical="center" wrapText="1"/>
    </xf>
    <xf numFmtId="0" fontId="0" fillId="4" borderId="50" xfId="0" applyFill="1" applyBorder="1" applyAlignment="1">
      <alignment horizontal="center" vertical="center"/>
    </xf>
    <xf numFmtId="0" fontId="0" fillId="4" borderId="87" xfId="0" applyFill="1" applyBorder="1"/>
    <xf numFmtId="0" fontId="0" fillId="4" borderId="55" xfId="0" applyFill="1" applyBorder="1"/>
    <xf numFmtId="2" fontId="0" fillId="0" borderId="50" xfId="0" applyNumberFormat="1" applyBorder="1" applyAlignment="1">
      <alignment horizontal="left" vertical="center" wrapText="1"/>
    </xf>
    <xf numFmtId="165" fontId="6" fillId="0" borderId="50" xfId="0" applyNumberFormat="1" applyFont="1" applyBorder="1" applyAlignment="1">
      <alignment horizontal="center"/>
    </xf>
    <xf numFmtId="165" fontId="7" fillId="6" borderId="50" xfId="0" applyNumberFormat="1" applyFont="1" applyFill="1" applyBorder="1" applyAlignment="1">
      <alignment horizontal="center" wrapText="1"/>
    </xf>
    <xf numFmtId="0" fontId="0" fillId="0" borderId="50" xfId="0" applyBorder="1" applyAlignment="1">
      <alignment horizontal="right"/>
    </xf>
    <xf numFmtId="2" fontId="0" fillId="0" borderId="88" xfId="0" applyNumberFormat="1" applyBorder="1" applyAlignment="1">
      <alignment horizontal="center"/>
    </xf>
    <xf numFmtId="0" fontId="0" fillId="0" borderId="88" xfId="0" applyBorder="1" applyAlignment="1">
      <alignment horizontal="center"/>
    </xf>
    <xf numFmtId="165" fontId="6" fillId="6" borderId="50" xfId="0" applyNumberFormat="1" applyFont="1" applyFill="1" applyBorder="1" applyAlignment="1">
      <alignment horizontal="center"/>
    </xf>
    <xf numFmtId="0" fontId="13" fillId="0" borderId="50" xfId="0" applyFont="1" applyBorder="1" applyAlignment="1">
      <alignment horizontal="center"/>
    </xf>
    <xf numFmtId="2" fontId="0" fillId="0" borderId="50" xfId="0" applyNumberFormat="1" applyBorder="1" applyAlignment="1">
      <alignment horizontal="center" vertical="center" wrapText="1"/>
    </xf>
    <xf numFmtId="0" fontId="12" fillId="0" borderId="50" xfId="0" applyFont="1" applyBorder="1" applyAlignment="1">
      <alignment horizontal="left"/>
    </xf>
    <xf numFmtId="2" fontId="12" fillId="0" borderId="88" xfId="0" applyNumberFormat="1" applyFont="1" applyBorder="1" applyAlignment="1">
      <alignment horizontal="center"/>
    </xf>
    <xf numFmtId="2" fontId="12" fillId="0" borderId="50" xfId="0" applyNumberFormat="1" applyFont="1" applyBorder="1" applyAlignment="1">
      <alignment horizontal="center"/>
    </xf>
    <xf numFmtId="0" fontId="10" fillId="4" borderId="50" xfId="0" applyFont="1" applyFill="1" applyBorder="1"/>
    <xf numFmtId="2" fontId="0" fillId="4" borderId="50" xfId="0" applyNumberFormat="1" applyFill="1" applyBorder="1" applyAlignment="1">
      <alignment horizontal="center"/>
    </xf>
    <xf numFmtId="0" fontId="6" fillId="4" borderId="50" xfId="0" applyFont="1" applyFill="1" applyBorder="1" applyAlignment="1">
      <alignment horizontal="center"/>
    </xf>
    <xf numFmtId="0" fontId="0" fillId="0" borderId="89" xfId="0" applyBorder="1"/>
    <xf numFmtId="2" fontId="6" fillId="0" borderId="88" xfId="0" applyNumberFormat="1" applyFont="1" applyBorder="1"/>
    <xf numFmtId="0" fontId="6" fillId="0" borderId="87" xfId="0" applyFont="1" applyBorder="1"/>
    <xf numFmtId="0" fontId="0" fillId="0" borderId="55" xfId="0" applyBorder="1" applyAlignment="1">
      <alignment horizontal="right"/>
    </xf>
    <xf numFmtId="0" fontId="0" fillId="0" borderId="53" xfId="0" applyBorder="1" applyAlignment="1">
      <alignment horizontal="center"/>
    </xf>
    <xf numFmtId="2" fontId="6" fillId="0" borderId="0" xfId="0" applyNumberFormat="1" applyFont="1"/>
    <xf numFmtId="0" fontId="6" fillId="0" borderId="7" xfId="0" applyFont="1" applyBorder="1"/>
    <xf numFmtId="2" fontId="12" fillId="0" borderId="88" xfId="0" applyNumberFormat="1" applyFont="1" applyBorder="1"/>
    <xf numFmtId="0" fontId="12" fillId="0" borderId="87" xfId="0" applyFont="1" applyBorder="1"/>
    <xf numFmtId="2" fontId="0" fillId="0" borderId="88" xfId="0" applyNumberFormat="1" applyBorder="1" applyAlignment="1">
      <alignment horizontal="left" vertical="center" wrapText="1"/>
    </xf>
    <xf numFmtId="0" fontId="7" fillId="0" borderId="88" xfId="0" applyFont="1" applyBorder="1" applyAlignment="1">
      <alignment horizontal="right"/>
    </xf>
    <xf numFmtId="2" fontId="7" fillId="0" borderId="88" xfId="0" applyNumberFormat="1" applyFont="1" applyBorder="1"/>
    <xf numFmtId="0" fontId="7" fillId="0" borderId="87" xfId="0" applyFont="1" applyBorder="1"/>
    <xf numFmtId="0" fontId="0" fillId="0" borderId="7" xfId="0" applyBorder="1"/>
    <xf numFmtId="2" fontId="6" fillId="4" borderId="50" xfId="0" applyNumberFormat="1" applyFont="1" applyFill="1" applyBorder="1"/>
    <xf numFmtId="0" fontId="6" fillId="4" borderId="87" xfId="0" applyFont="1" applyFill="1" applyBorder="1"/>
    <xf numFmtId="0" fontId="0" fillId="0" borderId="8" xfId="0" applyBorder="1"/>
    <xf numFmtId="0" fontId="12" fillId="0" borderId="50" xfId="0" applyFont="1" applyBorder="1" applyAlignment="1">
      <alignment horizontal="center"/>
    </xf>
    <xf numFmtId="0" fontId="9" fillId="0" borderId="50" xfId="0" applyFont="1" applyBorder="1"/>
    <xf numFmtId="0" fontId="12" fillId="0" borderId="85" xfId="0" applyFont="1" applyBorder="1"/>
    <xf numFmtId="165" fontId="6" fillId="7" borderId="50" xfId="0" applyNumberFormat="1" applyFont="1" applyFill="1" applyBorder="1" applyAlignment="1">
      <alignment horizontal="center"/>
    </xf>
    <xf numFmtId="2" fontId="7" fillId="0" borderId="50" xfId="0" applyNumberFormat="1" applyFont="1" applyBorder="1"/>
    <xf numFmtId="2" fontId="0" fillId="0" borderId="0" xfId="0" applyNumberFormat="1"/>
    <xf numFmtId="0" fontId="12" fillId="0" borderId="0" xfId="0" applyFont="1"/>
    <xf numFmtId="0" fontId="7" fillId="0" borderId="50" xfId="0" applyFont="1" applyBorder="1" applyAlignment="1">
      <alignment horizontal="right"/>
    </xf>
    <xf numFmtId="0" fontId="24" fillId="0" borderId="52" xfId="0" applyFont="1" applyBorder="1" applyAlignment="1">
      <alignment horizontal="center" vertical="center"/>
    </xf>
    <xf numFmtId="0" fontId="24" fillId="0" borderId="53" xfId="0" applyFont="1" applyBorder="1" applyAlignment="1">
      <alignment horizontal="center" vertical="center" wrapText="1"/>
    </xf>
    <xf numFmtId="0" fontId="12" fillId="0" borderId="88" xfId="0" applyFont="1" applyBorder="1" applyAlignment="1">
      <alignment horizontal="center"/>
    </xf>
    <xf numFmtId="0" fontId="9" fillId="0" borderId="50" xfId="0" applyFont="1" applyBorder="1" applyAlignment="1">
      <alignment horizontal="left" wrapText="1"/>
    </xf>
    <xf numFmtId="2" fontId="0" fillId="0" borderId="88" xfId="0" applyNumberFormat="1" applyBorder="1" applyAlignment="1">
      <alignment horizontal="center" vertical="center"/>
    </xf>
    <xf numFmtId="0" fontId="0" fillId="0" borderId="88" xfId="0" applyBorder="1" applyAlignment="1">
      <alignment horizontal="center" vertical="center"/>
    </xf>
    <xf numFmtId="2" fontId="0" fillId="0" borderId="50" xfId="0" applyNumberFormat="1" applyBorder="1" applyAlignment="1">
      <alignment horizontal="center" vertical="center"/>
    </xf>
    <xf numFmtId="2" fontId="12" fillId="0" borderId="50" xfId="0" applyNumberFormat="1" applyFont="1" applyBorder="1" applyAlignment="1">
      <alignment horizontal="left"/>
    </xf>
    <xf numFmtId="165" fontId="7" fillId="6" borderId="50" xfId="0" applyNumberFormat="1" applyFont="1" applyFill="1" applyBorder="1" applyAlignment="1">
      <alignment horizontal="center"/>
    </xf>
    <xf numFmtId="0" fontId="12" fillId="0" borderId="50" xfId="0" applyFont="1" applyBorder="1" applyAlignment="1">
      <alignment horizontal="right"/>
    </xf>
    <xf numFmtId="2" fontId="12" fillId="0" borderId="50" xfId="0" applyNumberFormat="1" applyFont="1" applyBorder="1" applyAlignment="1">
      <alignment horizontal="center" vertical="center" wrapText="1"/>
    </xf>
    <xf numFmtId="165" fontId="7" fillId="0" borderId="50" xfId="0" applyNumberFormat="1" applyFont="1" applyBorder="1" applyAlignment="1">
      <alignment horizontal="center"/>
    </xf>
    <xf numFmtId="2" fontId="9" fillId="0" borderId="50" xfId="0" applyNumberFormat="1" applyFont="1" applyBorder="1" applyAlignment="1">
      <alignment horizontal="left"/>
    </xf>
    <xf numFmtId="165" fontId="12" fillId="0" borderId="50" xfId="0" applyNumberFormat="1" applyFont="1" applyBorder="1" applyAlignment="1">
      <alignment horizontal="center"/>
    </xf>
    <xf numFmtId="2" fontId="12" fillId="0" borderId="88" xfId="0" applyNumberFormat="1" applyFont="1" applyBorder="1" applyAlignment="1">
      <alignment horizontal="center" vertical="center"/>
    </xf>
    <xf numFmtId="0" fontId="13" fillId="0" borderId="55" xfId="0" applyFont="1" applyBorder="1" applyAlignment="1">
      <alignment horizontal="center"/>
    </xf>
    <xf numFmtId="2" fontId="12" fillId="0" borderId="88" xfId="0" applyNumberFormat="1" applyFont="1" applyBorder="1" applyAlignment="1">
      <alignment vertical="center"/>
    </xf>
    <xf numFmtId="0" fontId="12" fillId="0" borderId="87" xfId="0" applyFont="1" applyBorder="1" applyAlignment="1">
      <alignment vertical="center"/>
    </xf>
    <xf numFmtId="2" fontId="6" fillId="0" borderId="50" xfId="0" applyNumberFormat="1" applyFont="1" applyBorder="1" applyAlignment="1">
      <alignment vertical="center"/>
    </xf>
    <xf numFmtId="0" fontId="6" fillId="0" borderId="87" xfId="0" applyFont="1" applyBorder="1" applyAlignment="1">
      <alignment vertical="center"/>
    </xf>
    <xf numFmtId="2" fontId="7" fillId="0" borderId="50" xfId="0" applyNumberFormat="1" applyFont="1" applyBorder="1" applyAlignment="1">
      <alignment horizontal="right" vertical="center"/>
    </xf>
    <xf numFmtId="0" fontId="12" fillId="0" borderId="85" xfId="0" applyFont="1" applyBorder="1" applyAlignment="1">
      <alignment horizontal="center" vertical="center"/>
    </xf>
    <xf numFmtId="0" fontId="9" fillId="0" borderId="50" xfId="0" applyFont="1" applyBorder="1" applyAlignment="1">
      <alignment wrapText="1"/>
    </xf>
    <xf numFmtId="2" fontId="12" fillId="0" borderId="50" xfId="0" applyNumberFormat="1" applyFont="1" applyBorder="1"/>
    <xf numFmtId="2" fontId="7" fillId="0" borderId="88" xfId="0" applyNumberFormat="1" applyFont="1" applyBorder="1" applyAlignment="1">
      <alignment vertical="center"/>
    </xf>
    <xf numFmtId="0" fontId="7" fillId="0" borderId="87" xfId="0" applyFont="1" applyBorder="1" applyAlignment="1">
      <alignment vertical="center"/>
    </xf>
    <xf numFmtId="0" fontId="24" fillId="0" borderId="53" xfId="0" applyFont="1" applyBorder="1" applyAlignment="1">
      <alignment horizontal="center" vertical="center"/>
    </xf>
    <xf numFmtId="0" fontId="0" fillId="0" borderId="90" xfId="0" applyBorder="1"/>
    <xf numFmtId="0" fontId="0" fillId="0" borderId="90" xfId="0" applyBorder="1" applyAlignment="1">
      <alignment horizontal="center"/>
    </xf>
    <xf numFmtId="0" fontId="0" fillId="0" borderId="67" xfId="0" applyBorder="1" applyAlignment="1">
      <alignment horizontal="center" vertical="center"/>
    </xf>
    <xf numFmtId="2" fontId="0" fillId="0" borderId="55" xfId="0" applyNumberFormat="1" applyBorder="1" applyAlignment="1">
      <alignment horizontal="left" vertical="center" wrapText="1"/>
    </xf>
    <xf numFmtId="0" fontId="12" fillId="0" borderId="50" xfId="0" applyFont="1" applyBorder="1"/>
    <xf numFmtId="0" fontId="0" fillId="0" borderId="91" xfId="0" applyBorder="1"/>
    <xf numFmtId="0" fontId="9" fillId="4" borderId="50" xfId="0" applyFont="1" applyFill="1" applyBorder="1"/>
    <xf numFmtId="0" fontId="7" fillId="4" borderId="50" xfId="0" applyFont="1" applyFill="1" applyBorder="1" applyAlignment="1">
      <alignment horizontal="center"/>
    </xf>
    <xf numFmtId="0" fontId="10" fillId="0" borderId="50" xfId="0" applyFont="1" applyBorder="1" applyAlignment="1">
      <alignment wrapText="1"/>
    </xf>
    <xf numFmtId="4" fontId="6" fillId="0" borderId="50" xfId="0" applyNumberFormat="1" applyFont="1" applyBorder="1"/>
    <xf numFmtId="4" fontId="12" fillId="0" borderId="50" xfId="0" applyNumberFormat="1" applyFont="1" applyBorder="1"/>
    <xf numFmtId="4" fontId="7" fillId="0" borderId="50" xfId="0" applyNumberFormat="1" applyFont="1" applyBorder="1"/>
    <xf numFmtId="0" fontId="7" fillId="0" borderId="50" xfId="0" applyFont="1" applyBorder="1" applyAlignment="1">
      <alignment horizontal="center" vertical="center"/>
    </xf>
    <xf numFmtId="0" fontId="0" fillId="0" borderId="89" xfId="0" applyBorder="1" applyAlignment="1">
      <alignment horizontal="center"/>
    </xf>
    <xf numFmtId="2" fontId="0" fillId="0" borderId="89" xfId="0" applyNumberFormat="1" applyBorder="1" applyAlignment="1">
      <alignment horizontal="center"/>
    </xf>
    <xf numFmtId="0" fontId="9" fillId="0" borderId="89" xfId="0" applyFont="1" applyBorder="1"/>
    <xf numFmtId="0" fontId="7" fillId="0" borderId="89" xfId="0" applyFont="1" applyBorder="1" applyAlignment="1">
      <alignment horizontal="right"/>
    </xf>
    <xf numFmtId="2" fontId="7" fillId="0" borderId="89" xfId="0" applyNumberFormat="1" applyFont="1" applyBorder="1"/>
    <xf numFmtId="0" fontId="7" fillId="0" borderId="92" xfId="0" applyFont="1" applyBorder="1"/>
    <xf numFmtId="0" fontId="9" fillId="0" borderId="50" xfId="0" applyFont="1" applyBorder="1" applyAlignment="1">
      <alignment horizontal="left" vertical="center" wrapText="1"/>
    </xf>
    <xf numFmtId="2" fontId="12" fillId="0" borderId="50" xfId="0" applyNumberFormat="1" applyFont="1" applyBorder="1" applyAlignment="1">
      <alignment vertical="center"/>
    </xf>
    <xf numFmtId="0" fontId="12" fillId="0" borderId="50" xfId="0" applyFont="1" applyBorder="1" applyAlignment="1">
      <alignment vertical="center"/>
    </xf>
    <xf numFmtId="2" fontId="7" fillId="0" borderId="50" xfId="0" applyNumberFormat="1" applyFont="1" applyBorder="1" applyAlignment="1">
      <alignment vertical="center"/>
    </xf>
    <xf numFmtId="4" fontId="7" fillId="0" borderId="50" xfId="0" applyNumberFormat="1" applyFont="1" applyBorder="1" applyAlignment="1">
      <alignment horizontal="right" vertical="center"/>
    </xf>
    <xf numFmtId="0" fontId="7" fillId="0" borderId="85" xfId="0" applyFont="1" applyBorder="1"/>
    <xf numFmtId="0" fontId="0" fillId="0" borderId="9" xfId="0" applyBorder="1"/>
    <xf numFmtId="0" fontId="0" fillId="0" borderId="30" xfId="0" applyBorder="1"/>
    <xf numFmtId="0" fontId="9" fillId="0" borderId="50" xfId="0" quotePrefix="1" applyFont="1" applyBorder="1"/>
    <xf numFmtId="0" fontId="26" fillId="0" borderId="53" xfId="0" applyFont="1" applyBorder="1" applyAlignment="1">
      <alignment horizontal="center" vertical="center"/>
    </xf>
    <xf numFmtId="0" fontId="26" fillId="0" borderId="52" xfId="0" applyFont="1" applyBorder="1" applyAlignment="1">
      <alignment horizontal="center" vertical="center"/>
    </xf>
    <xf numFmtId="0" fontId="26" fillId="0" borderId="53" xfId="0" applyFont="1" applyBorder="1" applyAlignment="1">
      <alignment horizontal="center" vertical="center" wrapText="1"/>
    </xf>
    <xf numFmtId="0" fontId="27" fillId="0" borderId="34" xfId="0" applyFont="1" applyBorder="1"/>
    <xf numFmtId="0" fontId="12" fillId="7" borderId="52" xfId="0" applyFont="1" applyFill="1" applyBorder="1" applyAlignment="1">
      <alignment horizontal="center" vertical="center"/>
    </xf>
    <xf numFmtId="165" fontId="6" fillId="8" borderId="50" xfId="0" applyNumberFormat="1" applyFont="1" applyFill="1" applyBorder="1" applyAlignment="1">
      <alignment horizontal="center"/>
    </xf>
    <xf numFmtId="0" fontId="6" fillId="0" borderId="50" xfId="0" applyFont="1" applyBorder="1" applyAlignment="1">
      <alignment horizontal="center"/>
    </xf>
    <xf numFmtId="0" fontId="0" fillId="0" borderId="5" xfId="0" applyBorder="1" applyAlignment="1">
      <alignment horizontal="center"/>
    </xf>
    <xf numFmtId="0" fontId="0" fillId="0" borderId="6" xfId="0" applyBorder="1" applyAlignment="1">
      <alignment horizontal="center"/>
    </xf>
    <xf numFmtId="0" fontId="0" fillId="0" borderId="29" xfId="0" applyBorder="1" applyAlignment="1">
      <alignment horizontal="center"/>
    </xf>
    <xf numFmtId="0" fontId="0" fillId="0" borderId="8" xfId="0" applyBorder="1" applyAlignment="1">
      <alignment horizontal="center"/>
    </xf>
    <xf numFmtId="0" fontId="0" fillId="0" borderId="0" xfId="0" applyAlignment="1">
      <alignment horizontal="center"/>
    </xf>
    <xf numFmtId="0" fontId="0" fillId="0" borderId="7" xfId="0" applyBorder="1" applyAlignment="1">
      <alignment horizontal="center"/>
    </xf>
    <xf numFmtId="0" fontId="0" fillId="0" borderId="9" xfId="0" applyBorder="1" applyAlignment="1">
      <alignment horizontal="center"/>
    </xf>
    <xf numFmtId="0" fontId="0" fillId="0" borderId="10" xfId="0" applyBorder="1" applyAlignment="1">
      <alignment horizontal="center"/>
    </xf>
    <xf numFmtId="0" fontId="0" fillId="0" borderId="30" xfId="0" applyBorder="1" applyAlignment="1">
      <alignment horizontal="center"/>
    </xf>
    <xf numFmtId="0" fontId="0" fillId="4" borderId="63" xfId="0" applyFill="1" applyBorder="1" applyAlignment="1">
      <alignment horizontal="center"/>
    </xf>
    <xf numFmtId="0" fontId="0" fillId="4" borderId="64" xfId="0" applyFill="1" applyBorder="1" applyAlignment="1">
      <alignment horizontal="center"/>
    </xf>
    <xf numFmtId="0" fontId="0" fillId="0" borderId="63" xfId="0" applyBorder="1" applyAlignment="1">
      <alignment horizontal="center"/>
    </xf>
    <xf numFmtId="0" fontId="0" fillId="0" borderId="64" xfId="0" applyBorder="1" applyAlignment="1">
      <alignment horizontal="center"/>
    </xf>
    <xf numFmtId="0" fontId="0" fillId="0" borderId="77" xfId="0" applyBorder="1" applyAlignment="1">
      <alignment horizontal="center"/>
    </xf>
    <xf numFmtId="0" fontId="0" fillId="0" borderId="78" xfId="0" applyBorder="1" applyAlignment="1">
      <alignment horizontal="center"/>
    </xf>
    <xf numFmtId="0" fontId="6" fillId="0" borderId="75" xfId="0" applyFont="1" applyBorder="1" applyAlignment="1">
      <alignment horizontal="center" vertical="center"/>
    </xf>
    <xf numFmtId="0" fontId="6" fillId="0" borderId="76" xfId="0" applyFont="1" applyBorder="1" applyAlignment="1">
      <alignment horizontal="center" vertical="center"/>
    </xf>
    <xf numFmtId="165" fontId="6" fillId="0" borderId="79" xfId="0" applyNumberFormat="1" applyFont="1" applyBorder="1" applyAlignment="1">
      <alignment horizontal="center" vertical="center"/>
    </xf>
    <xf numFmtId="165" fontId="6" fillId="0" borderId="30" xfId="0" applyNumberFormat="1" applyFont="1" applyBorder="1" applyAlignment="1">
      <alignment horizontal="center" vertical="center"/>
    </xf>
    <xf numFmtId="0" fontId="0" fillId="0" borderId="63" xfId="0" applyBorder="1" applyAlignment="1">
      <alignment horizontal="center" wrapText="1"/>
    </xf>
    <xf numFmtId="0" fontId="0" fillId="0" borderId="64" xfId="0" applyBorder="1" applyAlignment="1">
      <alignment horizontal="center" wrapText="1"/>
    </xf>
    <xf numFmtId="0" fontId="0" fillId="0" borderId="63" xfId="0" applyBorder="1" applyAlignment="1">
      <alignment horizontal="center" vertical="center"/>
    </xf>
    <xf numFmtId="0" fontId="0" fillId="0" borderId="64" xfId="0" applyBorder="1" applyAlignment="1">
      <alignment horizontal="center" vertical="center"/>
    </xf>
    <xf numFmtId="0" fontId="15" fillId="3" borderId="57" xfId="0" applyFont="1" applyFill="1" applyBorder="1" applyAlignment="1">
      <alignment horizontal="center"/>
    </xf>
    <xf numFmtId="0" fontId="15" fillId="3" borderId="56" xfId="0" applyFont="1" applyFill="1" applyBorder="1" applyAlignment="1">
      <alignment horizontal="center"/>
    </xf>
    <xf numFmtId="0" fontId="0" fillId="0" borderId="61" xfId="0" applyBorder="1" applyAlignment="1">
      <alignment horizontal="center"/>
    </xf>
    <xf numFmtId="0" fontId="0" fillId="0" borderId="62" xfId="0" applyBorder="1" applyAlignment="1">
      <alignment horizontal="center"/>
    </xf>
    <xf numFmtId="2" fontId="3" fillId="0" borderId="12" xfId="0" applyNumberFormat="1" applyFont="1" applyBorder="1" applyAlignment="1">
      <alignment horizontal="left" vertical="center" wrapText="1"/>
    </xf>
    <xf numFmtId="2" fontId="2" fillId="0" borderId="6" xfId="0" applyNumberFormat="1" applyFont="1" applyBorder="1" applyAlignment="1">
      <alignment horizontal="left" vertical="center" wrapText="1"/>
    </xf>
    <xf numFmtId="2" fontId="2" fillId="0" borderId="13" xfId="0" applyNumberFormat="1" applyFont="1" applyBorder="1" applyAlignment="1">
      <alignment horizontal="left" vertical="center" wrapText="1"/>
    </xf>
    <xf numFmtId="2" fontId="2" fillId="0" borderId="17" xfId="0" applyNumberFormat="1" applyFont="1" applyBorder="1" applyAlignment="1">
      <alignment horizontal="left" vertical="center" wrapText="1"/>
    </xf>
    <xf numFmtId="2" fontId="2" fillId="0" borderId="18" xfId="0" applyNumberFormat="1" applyFont="1" applyBorder="1" applyAlignment="1">
      <alignment horizontal="left" vertical="center" wrapText="1"/>
    </xf>
    <xf numFmtId="2" fontId="2" fillId="0" borderId="19" xfId="0" applyNumberFormat="1" applyFont="1" applyBorder="1" applyAlignment="1">
      <alignment horizontal="left" vertical="center" wrapText="1"/>
    </xf>
    <xf numFmtId="2" fontId="2" fillId="0" borderId="21" xfId="0" applyNumberFormat="1" applyFont="1" applyBorder="1" applyAlignment="1">
      <alignment horizontal="left" vertical="center" wrapText="1"/>
    </xf>
    <xf numFmtId="2" fontId="2" fillId="0" borderId="0" xfId="0" applyNumberFormat="1" applyFont="1" applyAlignment="1">
      <alignment horizontal="left" vertical="center" wrapText="1"/>
    </xf>
    <xf numFmtId="2" fontId="2" fillId="0" borderId="22" xfId="0" applyNumberFormat="1" applyFont="1" applyBorder="1" applyAlignment="1">
      <alignment horizontal="left" vertical="center" wrapText="1"/>
    </xf>
    <xf numFmtId="2" fontId="2" fillId="0" borderId="25" xfId="0" applyNumberFormat="1" applyFont="1" applyBorder="1" applyAlignment="1">
      <alignment horizontal="left" vertical="center" wrapText="1"/>
    </xf>
    <xf numFmtId="2" fontId="2" fillId="0" borderId="10" xfId="0" applyNumberFormat="1" applyFont="1" applyBorder="1" applyAlignment="1">
      <alignment horizontal="left" vertical="center" wrapText="1"/>
    </xf>
    <xf numFmtId="2" fontId="2" fillId="0" borderId="26" xfId="0" applyNumberFormat="1" applyFont="1" applyBorder="1" applyAlignment="1">
      <alignment horizontal="left" vertical="center" wrapText="1"/>
    </xf>
    <xf numFmtId="2" fontId="3" fillId="0" borderId="21" xfId="0" applyNumberFormat="1" applyFont="1" applyBorder="1" applyAlignment="1">
      <alignment horizontal="left" vertical="center" wrapText="1"/>
    </xf>
    <xf numFmtId="2" fontId="3" fillId="2" borderId="12" xfId="0" applyNumberFormat="1" applyFont="1" applyFill="1" applyBorder="1" applyAlignment="1">
      <alignment horizontal="left" vertical="center" wrapText="1"/>
    </xf>
    <xf numFmtId="2" fontId="2" fillId="2" borderId="6" xfId="0" applyNumberFormat="1" applyFont="1" applyFill="1" applyBorder="1" applyAlignment="1">
      <alignment horizontal="left" vertical="center" wrapText="1"/>
    </xf>
    <xf numFmtId="2" fontId="2" fillId="2" borderId="13" xfId="0" applyNumberFormat="1" applyFont="1" applyFill="1" applyBorder="1" applyAlignment="1">
      <alignment horizontal="left" vertical="center" wrapText="1"/>
    </xf>
    <xf numFmtId="2" fontId="2" fillId="2" borderId="25" xfId="0" applyNumberFormat="1" applyFont="1" applyFill="1" applyBorder="1" applyAlignment="1">
      <alignment horizontal="left" vertical="center" wrapText="1"/>
    </xf>
    <xf numFmtId="2" fontId="2" fillId="2" borderId="10" xfId="0" applyNumberFormat="1" applyFont="1" applyFill="1" applyBorder="1" applyAlignment="1">
      <alignment horizontal="left" vertical="center" wrapText="1"/>
    </xf>
    <xf numFmtId="2" fontId="2" fillId="2" borderId="26" xfId="0" applyNumberFormat="1" applyFont="1" applyFill="1" applyBorder="1" applyAlignment="1">
      <alignment horizontal="left" vertical="center" wrapText="1"/>
    </xf>
    <xf numFmtId="2" fontId="2" fillId="0" borderId="12" xfId="0" applyNumberFormat="1" applyFont="1" applyBorder="1" applyAlignment="1">
      <alignment horizontal="left" vertical="center" wrapText="1"/>
    </xf>
    <xf numFmtId="0" fontId="3" fillId="0" borderId="11" xfId="0" applyFont="1" applyBorder="1" applyAlignment="1">
      <alignment horizontal="center" vertical="center"/>
    </xf>
    <xf numFmtId="0" fontId="2" fillId="0" borderId="16" xfId="0" applyFont="1" applyBorder="1" applyAlignment="1">
      <alignment horizontal="center"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1" fillId="0" borderId="0" xfId="0" applyFont="1" applyAlignment="1">
      <alignment horizontal="center"/>
    </xf>
    <xf numFmtId="0" fontId="2" fillId="0" borderId="0" xfId="0" applyFont="1" applyAlignment="1">
      <alignment horizontal="center"/>
    </xf>
    <xf numFmtId="0" fontId="1" fillId="2" borderId="0" xfId="0" applyFont="1" applyFill="1" applyAlignment="1">
      <alignment horizontal="center"/>
    </xf>
    <xf numFmtId="0" fontId="1" fillId="0" borderId="10" xfId="0" applyFont="1" applyBorder="1"/>
    <xf numFmtId="0" fontId="1" fillId="0" borderId="30" xfId="0" applyFont="1" applyBorder="1"/>
    <xf numFmtId="0" fontId="2" fillId="2" borderId="2" xfId="0" applyFont="1" applyFill="1" applyBorder="1" applyAlignment="1">
      <alignment horizontal="center"/>
    </xf>
    <xf numFmtId="0" fontId="2" fillId="2" borderId="3" xfId="0" applyFont="1" applyFill="1" applyBorder="1" applyAlignment="1">
      <alignment horizontal="center"/>
    </xf>
    <xf numFmtId="0" fontId="2" fillId="2" borderId="4" xfId="0" applyFont="1" applyFill="1" applyBorder="1" applyAlignment="1">
      <alignment horizontal="center"/>
    </xf>
    <xf numFmtId="0" fontId="2" fillId="0" borderId="11" xfId="0" applyFont="1" applyBorder="1" applyAlignment="1">
      <alignment horizontal="center" vertical="center"/>
    </xf>
    <xf numFmtId="0" fontId="5" fillId="2" borderId="5" xfId="0" applyFont="1" applyFill="1" applyBorder="1" applyAlignment="1">
      <alignment horizontal="center"/>
    </xf>
    <xf numFmtId="0" fontId="1" fillId="0" borderId="6" xfId="0" applyFont="1" applyBorder="1"/>
    <xf numFmtId="0" fontId="1" fillId="0" borderId="29" xfId="0" applyFont="1" applyBorder="1"/>
    <xf numFmtId="0" fontId="2" fillId="2" borderId="8" xfId="0" applyFont="1" applyFill="1" applyBorder="1" applyAlignment="1">
      <alignment horizontal="center"/>
    </xf>
    <xf numFmtId="0" fontId="1" fillId="0" borderId="0" xfId="0" applyFont="1"/>
    <xf numFmtId="0" fontId="1" fillId="0" borderId="7" xfId="0" applyFont="1" applyBorder="1"/>
    <xf numFmtId="0" fontId="1" fillId="2" borderId="8" xfId="0" applyFont="1" applyFill="1" applyBorder="1" applyAlignment="1">
      <alignment horizontal="center"/>
    </xf>
  </cellXfs>
  <cellStyles count="11">
    <cellStyle name="Normal" xfId="0" builtinId="0"/>
    <cellStyle name="Normal 2" xfId="2" xr:uid="{00000000-0005-0000-0000-000001000000}"/>
    <cellStyle name="Normal 3" xfId="3" xr:uid="{00000000-0005-0000-0000-000002000000}"/>
    <cellStyle name="Normal 4" xfId="4" xr:uid="{00000000-0005-0000-0000-000003000000}"/>
    <cellStyle name="Normal 5" xfId="5" xr:uid="{00000000-0005-0000-0000-000004000000}"/>
    <cellStyle name="Porcentagem" xfId="1" builtinId="5"/>
    <cellStyle name="Porcentagem 2" xfId="6" xr:uid="{00000000-0005-0000-0000-000006000000}"/>
    <cellStyle name="Porcentagem 2 2" xfId="7" xr:uid="{00000000-0005-0000-0000-000007000000}"/>
    <cellStyle name="Vírgula 2" xfId="8" xr:uid="{00000000-0005-0000-0000-000008000000}"/>
    <cellStyle name="Vírgula 2 2" xfId="9" xr:uid="{00000000-0005-0000-0000-000009000000}"/>
    <cellStyle name="Vírgula 3" xfId="10" xr:uid="{00000000-0005-0000-0000-00000A000000}"/>
  </cellStyles>
  <dxfs count="0"/>
  <tableStyles count="1" defaultTableStyle="TableStyleMedium2" defaultPivotStyle="PivotStyleLight16">
    <tableStyle name="Invisible" pivot="0" table="0" count="0" xr9:uid="{00000000-0011-0000-FFFF-FFFF00000000}"/>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DDDDDD"/>
      <color rgb="FFFFFFFF"/>
      <color rgb="FF9BBB59"/>
      <color rgb="FFEFF785"/>
      <color rgb="FFFFFF00"/>
      <color rgb="FFFF0000"/>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17" Type="http://schemas.openxmlformats.org/officeDocument/2006/relationships/image" Target="../media/image118.emf"/><Relationship Id="rId21" Type="http://schemas.openxmlformats.org/officeDocument/2006/relationships/image" Target="../media/image22.emf"/><Relationship Id="rId42" Type="http://schemas.openxmlformats.org/officeDocument/2006/relationships/image" Target="../media/image43.emf"/><Relationship Id="rId63" Type="http://schemas.openxmlformats.org/officeDocument/2006/relationships/image" Target="../media/image64.emf"/><Relationship Id="rId84" Type="http://schemas.openxmlformats.org/officeDocument/2006/relationships/image" Target="../media/image85.emf"/><Relationship Id="rId138" Type="http://schemas.openxmlformats.org/officeDocument/2006/relationships/image" Target="../media/image139.emf"/><Relationship Id="rId159" Type="http://schemas.openxmlformats.org/officeDocument/2006/relationships/image" Target="../media/image160.emf"/><Relationship Id="rId170" Type="http://schemas.openxmlformats.org/officeDocument/2006/relationships/image" Target="../media/image171.emf"/><Relationship Id="rId191" Type="http://schemas.openxmlformats.org/officeDocument/2006/relationships/image" Target="../media/image192.emf"/><Relationship Id="rId205" Type="http://schemas.openxmlformats.org/officeDocument/2006/relationships/image" Target="../media/image206.emf"/><Relationship Id="rId226" Type="http://schemas.openxmlformats.org/officeDocument/2006/relationships/image" Target="../media/image227.emf"/><Relationship Id="rId107" Type="http://schemas.openxmlformats.org/officeDocument/2006/relationships/image" Target="../media/image108.emf"/><Relationship Id="rId11" Type="http://schemas.openxmlformats.org/officeDocument/2006/relationships/image" Target="../media/image12.emf"/><Relationship Id="rId32" Type="http://schemas.openxmlformats.org/officeDocument/2006/relationships/image" Target="../media/image33.emf"/><Relationship Id="rId53" Type="http://schemas.openxmlformats.org/officeDocument/2006/relationships/image" Target="../media/image54.emf"/><Relationship Id="rId74" Type="http://schemas.openxmlformats.org/officeDocument/2006/relationships/image" Target="../media/image75.emf"/><Relationship Id="rId128" Type="http://schemas.openxmlformats.org/officeDocument/2006/relationships/image" Target="../media/image129.emf"/><Relationship Id="rId149" Type="http://schemas.openxmlformats.org/officeDocument/2006/relationships/image" Target="../media/image150.emf"/><Relationship Id="rId5" Type="http://schemas.openxmlformats.org/officeDocument/2006/relationships/image" Target="../media/image6.emf"/><Relationship Id="rId95" Type="http://schemas.openxmlformats.org/officeDocument/2006/relationships/image" Target="../media/image96.emf"/><Relationship Id="rId160" Type="http://schemas.openxmlformats.org/officeDocument/2006/relationships/image" Target="../media/image161.emf"/><Relationship Id="rId181" Type="http://schemas.openxmlformats.org/officeDocument/2006/relationships/image" Target="../media/image182.emf"/><Relationship Id="rId216" Type="http://schemas.openxmlformats.org/officeDocument/2006/relationships/image" Target="../media/image217.emf"/><Relationship Id="rId237" Type="http://schemas.openxmlformats.org/officeDocument/2006/relationships/image" Target="../media/image238.emf"/><Relationship Id="rId22" Type="http://schemas.openxmlformats.org/officeDocument/2006/relationships/image" Target="../media/image23.emf"/><Relationship Id="rId43" Type="http://schemas.openxmlformats.org/officeDocument/2006/relationships/image" Target="../media/image44.emf"/><Relationship Id="rId64" Type="http://schemas.openxmlformats.org/officeDocument/2006/relationships/image" Target="../media/image65.emf"/><Relationship Id="rId118" Type="http://schemas.openxmlformats.org/officeDocument/2006/relationships/image" Target="../media/image119.emf"/><Relationship Id="rId139" Type="http://schemas.openxmlformats.org/officeDocument/2006/relationships/image" Target="../media/image140.emf"/><Relationship Id="rId85" Type="http://schemas.openxmlformats.org/officeDocument/2006/relationships/image" Target="../media/image86.emf"/><Relationship Id="rId150" Type="http://schemas.openxmlformats.org/officeDocument/2006/relationships/image" Target="../media/image151.emf"/><Relationship Id="rId171" Type="http://schemas.openxmlformats.org/officeDocument/2006/relationships/image" Target="../media/image172.emf"/><Relationship Id="rId192" Type="http://schemas.openxmlformats.org/officeDocument/2006/relationships/image" Target="../media/image193.emf"/><Relationship Id="rId206" Type="http://schemas.openxmlformats.org/officeDocument/2006/relationships/image" Target="../media/image207.emf"/><Relationship Id="rId227" Type="http://schemas.openxmlformats.org/officeDocument/2006/relationships/image" Target="../media/image228.emf"/><Relationship Id="rId12" Type="http://schemas.openxmlformats.org/officeDocument/2006/relationships/image" Target="../media/image13.emf"/><Relationship Id="rId33" Type="http://schemas.openxmlformats.org/officeDocument/2006/relationships/image" Target="../media/image34.emf"/><Relationship Id="rId108" Type="http://schemas.openxmlformats.org/officeDocument/2006/relationships/image" Target="../media/image109.emf"/><Relationship Id="rId129" Type="http://schemas.openxmlformats.org/officeDocument/2006/relationships/image" Target="../media/image130.emf"/><Relationship Id="rId54" Type="http://schemas.openxmlformats.org/officeDocument/2006/relationships/image" Target="../media/image55.emf"/><Relationship Id="rId75" Type="http://schemas.openxmlformats.org/officeDocument/2006/relationships/image" Target="../media/image76.emf"/><Relationship Id="rId96" Type="http://schemas.openxmlformats.org/officeDocument/2006/relationships/image" Target="../media/image97.emf"/><Relationship Id="rId140" Type="http://schemas.openxmlformats.org/officeDocument/2006/relationships/image" Target="../media/image141.emf"/><Relationship Id="rId161" Type="http://schemas.openxmlformats.org/officeDocument/2006/relationships/image" Target="../media/image162.emf"/><Relationship Id="rId182" Type="http://schemas.openxmlformats.org/officeDocument/2006/relationships/image" Target="../media/image183.emf"/><Relationship Id="rId217" Type="http://schemas.openxmlformats.org/officeDocument/2006/relationships/image" Target="../media/image218.emf"/><Relationship Id="rId6" Type="http://schemas.openxmlformats.org/officeDocument/2006/relationships/image" Target="../media/image7.emf"/><Relationship Id="rId238" Type="http://schemas.openxmlformats.org/officeDocument/2006/relationships/image" Target="../media/image239.emf"/><Relationship Id="rId23" Type="http://schemas.openxmlformats.org/officeDocument/2006/relationships/image" Target="../media/image24.emf"/><Relationship Id="rId119" Type="http://schemas.openxmlformats.org/officeDocument/2006/relationships/image" Target="../media/image120.emf"/><Relationship Id="rId44" Type="http://schemas.openxmlformats.org/officeDocument/2006/relationships/image" Target="../media/image45.emf"/><Relationship Id="rId65" Type="http://schemas.openxmlformats.org/officeDocument/2006/relationships/image" Target="../media/image66.emf"/><Relationship Id="rId86" Type="http://schemas.openxmlformats.org/officeDocument/2006/relationships/image" Target="../media/image87.emf"/><Relationship Id="rId130" Type="http://schemas.openxmlformats.org/officeDocument/2006/relationships/image" Target="../media/image131.emf"/><Relationship Id="rId151" Type="http://schemas.openxmlformats.org/officeDocument/2006/relationships/image" Target="../media/image152.emf"/><Relationship Id="rId172" Type="http://schemas.openxmlformats.org/officeDocument/2006/relationships/image" Target="../media/image173.emf"/><Relationship Id="rId193" Type="http://schemas.openxmlformats.org/officeDocument/2006/relationships/image" Target="../media/image194.emf"/><Relationship Id="rId207" Type="http://schemas.openxmlformats.org/officeDocument/2006/relationships/image" Target="../media/image208.emf"/><Relationship Id="rId228" Type="http://schemas.openxmlformats.org/officeDocument/2006/relationships/image" Target="../media/image229.emf"/><Relationship Id="rId13" Type="http://schemas.openxmlformats.org/officeDocument/2006/relationships/image" Target="../media/image14.emf"/><Relationship Id="rId109" Type="http://schemas.openxmlformats.org/officeDocument/2006/relationships/image" Target="../media/image110.emf"/><Relationship Id="rId34" Type="http://schemas.openxmlformats.org/officeDocument/2006/relationships/image" Target="../media/image35.emf"/><Relationship Id="rId55" Type="http://schemas.openxmlformats.org/officeDocument/2006/relationships/image" Target="../media/image56.emf"/><Relationship Id="rId76" Type="http://schemas.openxmlformats.org/officeDocument/2006/relationships/image" Target="../media/image77.emf"/><Relationship Id="rId97" Type="http://schemas.openxmlformats.org/officeDocument/2006/relationships/image" Target="../media/image98.emf"/><Relationship Id="rId120" Type="http://schemas.openxmlformats.org/officeDocument/2006/relationships/image" Target="../media/image121.emf"/><Relationship Id="rId141" Type="http://schemas.openxmlformats.org/officeDocument/2006/relationships/image" Target="../media/image142.emf"/><Relationship Id="rId7" Type="http://schemas.openxmlformats.org/officeDocument/2006/relationships/image" Target="../media/image8.emf"/><Relationship Id="rId162" Type="http://schemas.openxmlformats.org/officeDocument/2006/relationships/image" Target="../media/image163.emf"/><Relationship Id="rId183" Type="http://schemas.openxmlformats.org/officeDocument/2006/relationships/image" Target="../media/image184.emf"/><Relationship Id="rId218" Type="http://schemas.openxmlformats.org/officeDocument/2006/relationships/image" Target="../media/image219.emf"/><Relationship Id="rId239" Type="http://schemas.openxmlformats.org/officeDocument/2006/relationships/image" Target="../media/image240.emf"/><Relationship Id="rId24" Type="http://schemas.openxmlformats.org/officeDocument/2006/relationships/image" Target="../media/image25.emf"/><Relationship Id="rId45" Type="http://schemas.openxmlformats.org/officeDocument/2006/relationships/image" Target="../media/image46.emf"/><Relationship Id="rId66" Type="http://schemas.openxmlformats.org/officeDocument/2006/relationships/image" Target="../media/image67.emf"/><Relationship Id="rId87" Type="http://schemas.openxmlformats.org/officeDocument/2006/relationships/image" Target="../media/image88.emf"/><Relationship Id="rId110" Type="http://schemas.openxmlformats.org/officeDocument/2006/relationships/image" Target="../media/image111.emf"/><Relationship Id="rId131" Type="http://schemas.openxmlformats.org/officeDocument/2006/relationships/image" Target="../media/image132.emf"/><Relationship Id="rId152" Type="http://schemas.openxmlformats.org/officeDocument/2006/relationships/image" Target="../media/image153.emf"/><Relationship Id="rId173" Type="http://schemas.openxmlformats.org/officeDocument/2006/relationships/image" Target="../media/image174.emf"/><Relationship Id="rId194" Type="http://schemas.openxmlformats.org/officeDocument/2006/relationships/image" Target="../media/image195.emf"/><Relationship Id="rId208" Type="http://schemas.openxmlformats.org/officeDocument/2006/relationships/image" Target="../media/image209.emf"/><Relationship Id="rId229" Type="http://schemas.openxmlformats.org/officeDocument/2006/relationships/image" Target="../media/image230.emf"/><Relationship Id="rId240" Type="http://schemas.openxmlformats.org/officeDocument/2006/relationships/image" Target="../media/image241.emf"/><Relationship Id="rId14" Type="http://schemas.openxmlformats.org/officeDocument/2006/relationships/image" Target="../media/image15.emf"/><Relationship Id="rId35" Type="http://schemas.openxmlformats.org/officeDocument/2006/relationships/image" Target="../media/image36.emf"/><Relationship Id="rId56" Type="http://schemas.openxmlformats.org/officeDocument/2006/relationships/image" Target="../media/image57.emf"/><Relationship Id="rId77" Type="http://schemas.openxmlformats.org/officeDocument/2006/relationships/image" Target="../media/image78.emf"/><Relationship Id="rId100" Type="http://schemas.openxmlformats.org/officeDocument/2006/relationships/image" Target="../media/image101.emf"/><Relationship Id="rId8" Type="http://schemas.openxmlformats.org/officeDocument/2006/relationships/image" Target="../media/image9.emf"/><Relationship Id="rId98" Type="http://schemas.openxmlformats.org/officeDocument/2006/relationships/image" Target="../media/image99.emf"/><Relationship Id="rId121" Type="http://schemas.openxmlformats.org/officeDocument/2006/relationships/image" Target="../media/image122.emf"/><Relationship Id="rId142" Type="http://schemas.openxmlformats.org/officeDocument/2006/relationships/image" Target="../media/image143.emf"/><Relationship Id="rId163" Type="http://schemas.openxmlformats.org/officeDocument/2006/relationships/image" Target="../media/image164.emf"/><Relationship Id="rId184" Type="http://schemas.openxmlformats.org/officeDocument/2006/relationships/image" Target="../media/image185.emf"/><Relationship Id="rId219" Type="http://schemas.openxmlformats.org/officeDocument/2006/relationships/image" Target="../media/image220.emf"/><Relationship Id="rId230" Type="http://schemas.openxmlformats.org/officeDocument/2006/relationships/image" Target="../media/image231.emf"/><Relationship Id="rId25" Type="http://schemas.openxmlformats.org/officeDocument/2006/relationships/image" Target="../media/image26.emf"/><Relationship Id="rId46" Type="http://schemas.openxmlformats.org/officeDocument/2006/relationships/image" Target="../media/image47.emf"/><Relationship Id="rId67" Type="http://schemas.openxmlformats.org/officeDocument/2006/relationships/image" Target="../media/image68.emf"/><Relationship Id="rId88" Type="http://schemas.openxmlformats.org/officeDocument/2006/relationships/image" Target="../media/image89.emf"/><Relationship Id="rId111" Type="http://schemas.openxmlformats.org/officeDocument/2006/relationships/image" Target="../media/image112.emf"/><Relationship Id="rId132" Type="http://schemas.openxmlformats.org/officeDocument/2006/relationships/image" Target="../media/image133.emf"/><Relationship Id="rId153" Type="http://schemas.openxmlformats.org/officeDocument/2006/relationships/image" Target="../media/image154.emf"/><Relationship Id="rId174" Type="http://schemas.openxmlformats.org/officeDocument/2006/relationships/image" Target="../media/image175.emf"/><Relationship Id="rId195" Type="http://schemas.openxmlformats.org/officeDocument/2006/relationships/image" Target="../media/image196.emf"/><Relationship Id="rId209" Type="http://schemas.openxmlformats.org/officeDocument/2006/relationships/image" Target="../media/image210.emf"/><Relationship Id="rId220" Type="http://schemas.openxmlformats.org/officeDocument/2006/relationships/image" Target="../media/image221.emf"/><Relationship Id="rId241" Type="http://schemas.openxmlformats.org/officeDocument/2006/relationships/image" Target="../media/image242.emf"/><Relationship Id="rId15" Type="http://schemas.openxmlformats.org/officeDocument/2006/relationships/image" Target="../media/image16.emf"/><Relationship Id="rId36" Type="http://schemas.openxmlformats.org/officeDocument/2006/relationships/image" Target="../media/image37.emf"/><Relationship Id="rId57" Type="http://schemas.openxmlformats.org/officeDocument/2006/relationships/image" Target="../media/image58.emf"/><Relationship Id="rId10" Type="http://schemas.openxmlformats.org/officeDocument/2006/relationships/image" Target="../media/image11.emf"/><Relationship Id="rId31" Type="http://schemas.openxmlformats.org/officeDocument/2006/relationships/image" Target="../media/image32.emf"/><Relationship Id="rId52" Type="http://schemas.openxmlformats.org/officeDocument/2006/relationships/image" Target="../media/image53.emf"/><Relationship Id="rId73" Type="http://schemas.openxmlformats.org/officeDocument/2006/relationships/image" Target="../media/image74.emf"/><Relationship Id="rId78" Type="http://schemas.openxmlformats.org/officeDocument/2006/relationships/image" Target="../media/image79.emf"/><Relationship Id="rId94" Type="http://schemas.openxmlformats.org/officeDocument/2006/relationships/image" Target="../media/image95.emf"/><Relationship Id="rId99" Type="http://schemas.openxmlformats.org/officeDocument/2006/relationships/image" Target="../media/image100.emf"/><Relationship Id="rId101" Type="http://schemas.openxmlformats.org/officeDocument/2006/relationships/image" Target="../media/image102.emf"/><Relationship Id="rId122" Type="http://schemas.openxmlformats.org/officeDocument/2006/relationships/image" Target="../media/image123.emf"/><Relationship Id="rId143" Type="http://schemas.openxmlformats.org/officeDocument/2006/relationships/image" Target="../media/image144.emf"/><Relationship Id="rId148" Type="http://schemas.openxmlformats.org/officeDocument/2006/relationships/image" Target="../media/image149.emf"/><Relationship Id="rId164" Type="http://schemas.openxmlformats.org/officeDocument/2006/relationships/image" Target="../media/image165.emf"/><Relationship Id="rId169" Type="http://schemas.openxmlformats.org/officeDocument/2006/relationships/image" Target="../media/image170.emf"/><Relationship Id="rId185" Type="http://schemas.openxmlformats.org/officeDocument/2006/relationships/image" Target="../media/image186.emf"/><Relationship Id="rId4" Type="http://schemas.openxmlformats.org/officeDocument/2006/relationships/image" Target="../media/image5.emf"/><Relationship Id="rId9" Type="http://schemas.openxmlformats.org/officeDocument/2006/relationships/image" Target="../media/image10.emf"/><Relationship Id="rId180" Type="http://schemas.openxmlformats.org/officeDocument/2006/relationships/image" Target="../media/image181.emf"/><Relationship Id="rId210" Type="http://schemas.openxmlformats.org/officeDocument/2006/relationships/image" Target="../media/image211.emf"/><Relationship Id="rId215" Type="http://schemas.openxmlformats.org/officeDocument/2006/relationships/image" Target="../media/image216.emf"/><Relationship Id="rId236" Type="http://schemas.openxmlformats.org/officeDocument/2006/relationships/image" Target="../media/image237.emf"/><Relationship Id="rId26" Type="http://schemas.openxmlformats.org/officeDocument/2006/relationships/image" Target="../media/image27.emf"/><Relationship Id="rId231" Type="http://schemas.openxmlformats.org/officeDocument/2006/relationships/image" Target="../media/image232.emf"/><Relationship Id="rId47" Type="http://schemas.openxmlformats.org/officeDocument/2006/relationships/image" Target="../media/image48.emf"/><Relationship Id="rId68" Type="http://schemas.openxmlformats.org/officeDocument/2006/relationships/image" Target="../media/image69.emf"/><Relationship Id="rId89" Type="http://schemas.openxmlformats.org/officeDocument/2006/relationships/image" Target="../media/image90.emf"/><Relationship Id="rId112" Type="http://schemas.openxmlformats.org/officeDocument/2006/relationships/image" Target="../media/image113.emf"/><Relationship Id="rId133" Type="http://schemas.openxmlformats.org/officeDocument/2006/relationships/image" Target="../media/image134.emf"/><Relationship Id="rId154" Type="http://schemas.openxmlformats.org/officeDocument/2006/relationships/image" Target="../media/image155.emf"/><Relationship Id="rId175" Type="http://schemas.openxmlformats.org/officeDocument/2006/relationships/image" Target="../media/image176.emf"/><Relationship Id="rId196" Type="http://schemas.openxmlformats.org/officeDocument/2006/relationships/image" Target="../media/image197.emf"/><Relationship Id="rId200" Type="http://schemas.openxmlformats.org/officeDocument/2006/relationships/image" Target="../media/image201.emf"/><Relationship Id="rId16" Type="http://schemas.openxmlformats.org/officeDocument/2006/relationships/image" Target="../media/image17.emf"/><Relationship Id="rId221" Type="http://schemas.openxmlformats.org/officeDocument/2006/relationships/image" Target="../media/image222.emf"/><Relationship Id="rId242" Type="http://schemas.openxmlformats.org/officeDocument/2006/relationships/image" Target="../media/image243.emf"/><Relationship Id="rId37" Type="http://schemas.openxmlformats.org/officeDocument/2006/relationships/image" Target="../media/image38.emf"/><Relationship Id="rId58" Type="http://schemas.openxmlformats.org/officeDocument/2006/relationships/image" Target="../media/image59.emf"/><Relationship Id="rId79" Type="http://schemas.openxmlformats.org/officeDocument/2006/relationships/image" Target="../media/image80.emf"/><Relationship Id="rId102" Type="http://schemas.openxmlformats.org/officeDocument/2006/relationships/image" Target="../media/image103.emf"/><Relationship Id="rId123" Type="http://schemas.openxmlformats.org/officeDocument/2006/relationships/image" Target="../media/image124.emf"/><Relationship Id="rId144" Type="http://schemas.openxmlformats.org/officeDocument/2006/relationships/image" Target="../media/image145.emf"/><Relationship Id="rId90" Type="http://schemas.openxmlformats.org/officeDocument/2006/relationships/image" Target="../media/image91.emf"/><Relationship Id="rId165" Type="http://schemas.openxmlformats.org/officeDocument/2006/relationships/image" Target="../media/image166.emf"/><Relationship Id="rId186" Type="http://schemas.openxmlformats.org/officeDocument/2006/relationships/image" Target="../media/image187.emf"/><Relationship Id="rId211" Type="http://schemas.openxmlformats.org/officeDocument/2006/relationships/image" Target="../media/image212.emf"/><Relationship Id="rId232" Type="http://schemas.openxmlformats.org/officeDocument/2006/relationships/image" Target="../media/image233.emf"/><Relationship Id="rId27" Type="http://schemas.openxmlformats.org/officeDocument/2006/relationships/image" Target="../media/image28.emf"/><Relationship Id="rId48" Type="http://schemas.openxmlformats.org/officeDocument/2006/relationships/image" Target="../media/image49.emf"/><Relationship Id="rId69" Type="http://schemas.openxmlformats.org/officeDocument/2006/relationships/image" Target="../media/image70.emf"/><Relationship Id="rId113" Type="http://schemas.openxmlformats.org/officeDocument/2006/relationships/image" Target="../media/image114.emf"/><Relationship Id="rId134" Type="http://schemas.openxmlformats.org/officeDocument/2006/relationships/image" Target="../media/image135.emf"/><Relationship Id="rId80" Type="http://schemas.openxmlformats.org/officeDocument/2006/relationships/image" Target="../media/image81.emf"/><Relationship Id="rId155" Type="http://schemas.openxmlformats.org/officeDocument/2006/relationships/image" Target="../media/image156.emf"/><Relationship Id="rId176" Type="http://schemas.openxmlformats.org/officeDocument/2006/relationships/image" Target="../media/image177.emf"/><Relationship Id="rId197" Type="http://schemas.openxmlformats.org/officeDocument/2006/relationships/image" Target="../media/image198.emf"/><Relationship Id="rId201" Type="http://schemas.openxmlformats.org/officeDocument/2006/relationships/image" Target="../media/image202.emf"/><Relationship Id="rId222" Type="http://schemas.openxmlformats.org/officeDocument/2006/relationships/image" Target="../media/image223.emf"/><Relationship Id="rId243" Type="http://schemas.openxmlformats.org/officeDocument/2006/relationships/image" Target="../media/image244.emf"/><Relationship Id="rId17" Type="http://schemas.openxmlformats.org/officeDocument/2006/relationships/image" Target="../media/image18.emf"/><Relationship Id="rId38" Type="http://schemas.openxmlformats.org/officeDocument/2006/relationships/image" Target="../media/image39.emf"/><Relationship Id="rId59" Type="http://schemas.openxmlformats.org/officeDocument/2006/relationships/image" Target="../media/image60.emf"/><Relationship Id="rId103" Type="http://schemas.openxmlformats.org/officeDocument/2006/relationships/image" Target="../media/image104.emf"/><Relationship Id="rId124" Type="http://schemas.openxmlformats.org/officeDocument/2006/relationships/image" Target="../media/image125.emf"/><Relationship Id="rId70" Type="http://schemas.openxmlformats.org/officeDocument/2006/relationships/image" Target="../media/image71.emf"/><Relationship Id="rId91" Type="http://schemas.openxmlformats.org/officeDocument/2006/relationships/image" Target="../media/image92.emf"/><Relationship Id="rId145" Type="http://schemas.openxmlformats.org/officeDocument/2006/relationships/image" Target="../media/image146.emf"/><Relationship Id="rId166" Type="http://schemas.openxmlformats.org/officeDocument/2006/relationships/image" Target="../media/image167.emf"/><Relationship Id="rId187" Type="http://schemas.openxmlformats.org/officeDocument/2006/relationships/image" Target="../media/image188.emf"/><Relationship Id="rId1" Type="http://schemas.openxmlformats.org/officeDocument/2006/relationships/image" Target="../media/image2.jpeg"/><Relationship Id="rId212" Type="http://schemas.openxmlformats.org/officeDocument/2006/relationships/image" Target="../media/image213.emf"/><Relationship Id="rId233" Type="http://schemas.openxmlformats.org/officeDocument/2006/relationships/image" Target="../media/image234.emf"/><Relationship Id="rId28" Type="http://schemas.openxmlformats.org/officeDocument/2006/relationships/image" Target="../media/image29.emf"/><Relationship Id="rId49" Type="http://schemas.openxmlformats.org/officeDocument/2006/relationships/image" Target="../media/image50.emf"/><Relationship Id="rId114" Type="http://schemas.openxmlformats.org/officeDocument/2006/relationships/image" Target="../media/image115.emf"/><Relationship Id="rId60" Type="http://schemas.openxmlformats.org/officeDocument/2006/relationships/image" Target="../media/image61.emf"/><Relationship Id="rId81" Type="http://schemas.openxmlformats.org/officeDocument/2006/relationships/image" Target="../media/image82.emf"/><Relationship Id="rId135" Type="http://schemas.openxmlformats.org/officeDocument/2006/relationships/image" Target="../media/image136.emf"/><Relationship Id="rId156" Type="http://schemas.openxmlformats.org/officeDocument/2006/relationships/image" Target="../media/image157.emf"/><Relationship Id="rId177" Type="http://schemas.openxmlformats.org/officeDocument/2006/relationships/image" Target="../media/image178.emf"/><Relationship Id="rId198" Type="http://schemas.openxmlformats.org/officeDocument/2006/relationships/image" Target="../media/image199.emf"/><Relationship Id="rId202" Type="http://schemas.openxmlformats.org/officeDocument/2006/relationships/image" Target="../media/image203.emf"/><Relationship Id="rId223" Type="http://schemas.openxmlformats.org/officeDocument/2006/relationships/image" Target="../media/image224.emf"/><Relationship Id="rId244" Type="http://schemas.openxmlformats.org/officeDocument/2006/relationships/image" Target="../media/image245.emf"/><Relationship Id="rId18" Type="http://schemas.openxmlformats.org/officeDocument/2006/relationships/image" Target="../media/image19.emf"/><Relationship Id="rId39" Type="http://schemas.openxmlformats.org/officeDocument/2006/relationships/image" Target="../media/image40.emf"/><Relationship Id="rId50" Type="http://schemas.openxmlformats.org/officeDocument/2006/relationships/image" Target="../media/image51.emf"/><Relationship Id="rId104" Type="http://schemas.openxmlformats.org/officeDocument/2006/relationships/image" Target="../media/image105.emf"/><Relationship Id="rId125" Type="http://schemas.openxmlformats.org/officeDocument/2006/relationships/image" Target="../media/image126.emf"/><Relationship Id="rId146" Type="http://schemas.openxmlformats.org/officeDocument/2006/relationships/image" Target="../media/image147.emf"/><Relationship Id="rId167" Type="http://schemas.openxmlformats.org/officeDocument/2006/relationships/image" Target="../media/image168.emf"/><Relationship Id="rId188" Type="http://schemas.openxmlformats.org/officeDocument/2006/relationships/image" Target="../media/image189.emf"/><Relationship Id="rId71" Type="http://schemas.openxmlformats.org/officeDocument/2006/relationships/image" Target="../media/image72.emf"/><Relationship Id="rId92" Type="http://schemas.openxmlformats.org/officeDocument/2006/relationships/image" Target="../media/image93.emf"/><Relationship Id="rId213" Type="http://schemas.openxmlformats.org/officeDocument/2006/relationships/image" Target="../media/image214.emf"/><Relationship Id="rId234" Type="http://schemas.openxmlformats.org/officeDocument/2006/relationships/image" Target="../media/image235.emf"/><Relationship Id="rId2" Type="http://schemas.openxmlformats.org/officeDocument/2006/relationships/image" Target="../media/image3.emf"/><Relationship Id="rId29" Type="http://schemas.openxmlformats.org/officeDocument/2006/relationships/image" Target="../media/image30.emf"/><Relationship Id="rId40" Type="http://schemas.openxmlformats.org/officeDocument/2006/relationships/image" Target="../media/image41.emf"/><Relationship Id="rId115" Type="http://schemas.openxmlformats.org/officeDocument/2006/relationships/image" Target="../media/image116.emf"/><Relationship Id="rId136" Type="http://schemas.openxmlformats.org/officeDocument/2006/relationships/image" Target="../media/image137.emf"/><Relationship Id="rId157" Type="http://schemas.openxmlformats.org/officeDocument/2006/relationships/image" Target="../media/image158.emf"/><Relationship Id="rId178" Type="http://schemas.openxmlformats.org/officeDocument/2006/relationships/image" Target="../media/image179.emf"/><Relationship Id="rId61" Type="http://schemas.openxmlformats.org/officeDocument/2006/relationships/image" Target="../media/image62.emf"/><Relationship Id="rId82" Type="http://schemas.openxmlformats.org/officeDocument/2006/relationships/image" Target="../media/image83.emf"/><Relationship Id="rId199" Type="http://schemas.openxmlformats.org/officeDocument/2006/relationships/image" Target="../media/image200.emf"/><Relationship Id="rId203" Type="http://schemas.openxmlformats.org/officeDocument/2006/relationships/image" Target="../media/image204.emf"/><Relationship Id="rId19" Type="http://schemas.openxmlformats.org/officeDocument/2006/relationships/image" Target="../media/image20.emf"/><Relationship Id="rId224" Type="http://schemas.openxmlformats.org/officeDocument/2006/relationships/image" Target="../media/image225.emf"/><Relationship Id="rId245" Type="http://schemas.openxmlformats.org/officeDocument/2006/relationships/image" Target="../media/image246.emf"/><Relationship Id="rId30" Type="http://schemas.openxmlformats.org/officeDocument/2006/relationships/image" Target="../media/image31.emf"/><Relationship Id="rId105" Type="http://schemas.openxmlformats.org/officeDocument/2006/relationships/image" Target="../media/image106.emf"/><Relationship Id="rId126" Type="http://schemas.openxmlformats.org/officeDocument/2006/relationships/image" Target="../media/image127.emf"/><Relationship Id="rId147" Type="http://schemas.openxmlformats.org/officeDocument/2006/relationships/image" Target="../media/image148.emf"/><Relationship Id="rId168" Type="http://schemas.openxmlformats.org/officeDocument/2006/relationships/image" Target="../media/image169.emf"/><Relationship Id="rId51" Type="http://schemas.openxmlformats.org/officeDocument/2006/relationships/image" Target="../media/image52.emf"/><Relationship Id="rId72" Type="http://schemas.openxmlformats.org/officeDocument/2006/relationships/image" Target="../media/image73.emf"/><Relationship Id="rId93" Type="http://schemas.openxmlformats.org/officeDocument/2006/relationships/image" Target="../media/image94.emf"/><Relationship Id="rId189" Type="http://schemas.openxmlformats.org/officeDocument/2006/relationships/image" Target="../media/image190.emf"/><Relationship Id="rId3" Type="http://schemas.openxmlformats.org/officeDocument/2006/relationships/image" Target="../media/image4.emf"/><Relationship Id="rId214" Type="http://schemas.openxmlformats.org/officeDocument/2006/relationships/image" Target="../media/image215.emf"/><Relationship Id="rId235" Type="http://schemas.openxmlformats.org/officeDocument/2006/relationships/image" Target="../media/image236.emf"/><Relationship Id="rId116" Type="http://schemas.openxmlformats.org/officeDocument/2006/relationships/image" Target="../media/image117.emf"/><Relationship Id="rId137" Type="http://schemas.openxmlformats.org/officeDocument/2006/relationships/image" Target="../media/image138.emf"/><Relationship Id="rId158" Type="http://schemas.openxmlformats.org/officeDocument/2006/relationships/image" Target="../media/image159.emf"/><Relationship Id="rId20" Type="http://schemas.openxmlformats.org/officeDocument/2006/relationships/image" Target="../media/image21.emf"/><Relationship Id="rId41" Type="http://schemas.openxmlformats.org/officeDocument/2006/relationships/image" Target="../media/image42.emf"/><Relationship Id="rId62" Type="http://schemas.openxmlformats.org/officeDocument/2006/relationships/image" Target="../media/image63.emf"/><Relationship Id="rId83" Type="http://schemas.openxmlformats.org/officeDocument/2006/relationships/image" Target="../media/image84.emf"/><Relationship Id="rId179" Type="http://schemas.openxmlformats.org/officeDocument/2006/relationships/image" Target="../media/image180.emf"/><Relationship Id="rId190" Type="http://schemas.openxmlformats.org/officeDocument/2006/relationships/image" Target="../media/image191.emf"/><Relationship Id="rId204" Type="http://schemas.openxmlformats.org/officeDocument/2006/relationships/image" Target="../media/image205.emf"/><Relationship Id="rId225" Type="http://schemas.openxmlformats.org/officeDocument/2006/relationships/image" Target="../media/image226.emf"/><Relationship Id="rId106" Type="http://schemas.openxmlformats.org/officeDocument/2006/relationships/image" Target="../media/image107.emf"/><Relationship Id="rId127" Type="http://schemas.openxmlformats.org/officeDocument/2006/relationships/image" Target="../media/image128.emf"/></Relationships>
</file>

<file path=xl/drawings/_rels/drawing3.xml.rels><?xml version="1.0" encoding="UTF-8" standalone="yes"?>
<Relationships xmlns="http://schemas.openxmlformats.org/package/2006/relationships"><Relationship Id="rId1" Type="http://schemas.openxmlformats.org/officeDocument/2006/relationships/image" Target="../media/image491.png"/></Relationships>
</file>

<file path=xl/drawings/_rels/vmlDrawing1.vml.rels><?xml version="1.0" encoding="UTF-8" standalone="yes"?>
<Relationships xmlns="http://schemas.openxmlformats.org/package/2006/relationships"><Relationship Id="rId117" Type="http://schemas.openxmlformats.org/officeDocument/2006/relationships/image" Target="../media/image363.emf"/><Relationship Id="rId21" Type="http://schemas.openxmlformats.org/officeDocument/2006/relationships/image" Target="../media/image267.emf"/><Relationship Id="rId42" Type="http://schemas.openxmlformats.org/officeDocument/2006/relationships/image" Target="../media/image288.emf"/><Relationship Id="rId63" Type="http://schemas.openxmlformats.org/officeDocument/2006/relationships/image" Target="../media/image309.emf"/><Relationship Id="rId84" Type="http://schemas.openxmlformats.org/officeDocument/2006/relationships/image" Target="../media/image330.emf"/><Relationship Id="rId138" Type="http://schemas.openxmlformats.org/officeDocument/2006/relationships/image" Target="../media/image384.emf"/><Relationship Id="rId159" Type="http://schemas.openxmlformats.org/officeDocument/2006/relationships/image" Target="../media/image405.emf"/><Relationship Id="rId170" Type="http://schemas.openxmlformats.org/officeDocument/2006/relationships/image" Target="../media/image416.emf"/><Relationship Id="rId191" Type="http://schemas.openxmlformats.org/officeDocument/2006/relationships/image" Target="../media/image437.emf"/><Relationship Id="rId205" Type="http://schemas.openxmlformats.org/officeDocument/2006/relationships/image" Target="../media/image451.emf"/><Relationship Id="rId226" Type="http://schemas.openxmlformats.org/officeDocument/2006/relationships/image" Target="../media/image472.emf"/><Relationship Id="rId107" Type="http://schemas.openxmlformats.org/officeDocument/2006/relationships/image" Target="../media/image353.emf"/><Relationship Id="rId11" Type="http://schemas.openxmlformats.org/officeDocument/2006/relationships/image" Target="../media/image257.emf"/><Relationship Id="rId32" Type="http://schemas.openxmlformats.org/officeDocument/2006/relationships/image" Target="../media/image278.emf"/><Relationship Id="rId53" Type="http://schemas.openxmlformats.org/officeDocument/2006/relationships/image" Target="../media/image299.emf"/><Relationship Id="rId74" Type="http://schemas.openxmlformats.org/officeDocument/2006/relationships/image" Target="../media/image320.emf"/><Relationship Id="rId128" Type="http://schemas.openxmlformats.org/officeDocument/2006/relationships/image" Target="../media/image374.emf"/><Relationship Id="rId149" Type="http://schemas.openxmlformats.org/officeDocument/2006/relationships/image" Target="../media/image395.emf"/><Relationship Id="rId5" Type="http://schemas.openxmlformats.org/officeDocument/2006/relationships/image" Target="../media/image251.emf"/><Relationship Id="rId95" Type="http://schemas.openxmlformats.org/officeDocument/2006/relationships/image" Target="../media/image341.emf"/><Relationship Id="rId160" Type="http://schemas.openxmlformats.org/officeDocument/2006/relationships/image" Target="../media/image406.emf"/><Relationship Id="rId181" Type="http://schemas.openxmlformats.org/officeDocument/2006/relationships/image" Target="../media/image427.emf"/><Relationship Id="rId216" Type="http://schemas.openxmlformats.org/officeDocument/2006/relationships/image" Target="../media/image462.emf"/><Relationship Id="rId237" Type="http://schemas.openxmlformats.org/officeDocument/2006/relationships/image" Target="../media/image483.emf"/><Relationship Id="rId22" Type="http://schemas.openxmlformats.org/officeDocument/2006/relationships/image" Target="../media/image268.emf"/><Relationship Id="rId43" Type="http://schemas.openxmlformats.org/officeDocument/2006/relationships/image" Target="../media/image289.emf"/><Relationship Id="rId64" Type="http://schemas.openxmlformats.org/officeDocument/2006/relationships/image" Target="../media/image310.emf"/><Relationship Id="rId118" Type="http://schemas.openxmlformats.org/officeDocument/2006/relationships/image" Target="../media/image364.emf"/><Relationship Id="rId139" Type="http://schemas.openxmlformats.org/officeDocument/2006/relationships/image" Target="../media/image385.emf"/><Relationship Id="rId85" Type="http://schemas.openxmlformats.org/officeDocument/2006/relationships/image" Target="../media/image331.emf"/><Relationship Id="rId150" Type="http://schemas.openxmlformats.org/officeDocument/2006/relationships/image" Target="../media/image396.emf"/><Relationship Id="rId171" Type="http://schemas.openxmlformats.org/officeDocument/2006/relationships/image" Target="../media/image417.emf"/><Relationship Id="rId192" Type="http://schemas.openxmlformats.org/officeDocument/2006/relationships/image" Target="../media/image438.emf"/><Relationship Id="rId206" Type="http://schemas.openxmlformats.org/officeDocument/2006/relationships/image" Target="../media/image452.emf"/><Relationship Id="rId227" Type="http://schemas.openxmlformats.org/officeDocument/2006/relationships/image" Target="../media/image473.emf"/><Relationship Id="rId12" Type="http://schemas.openxmlformats.org/officeDocument/2006/relationships/image" Target="../media/image258.emf"/><Relationship Id="rId33" Type="http://schemas.openxmlformats.org/officeDocument/2006/relationships/image" Target="../media/image279.emf"/><Relationship Id="rId108" Type="http://schemas.openxmlformats.org/officeDocument/2006/relationships/image" Target="../media/image354.emf"/><Relationship Id="rId129" Type="http://schemas.openxmlformats.org/officeDocument/2006/relationships/image" Target="../media/image375.emf"/><Relationship Id="rId54" Type="http://schemas.openxmlformats.org/officeDocument/2006/relationships/image" Target="../media/image300.emf"/><Relationship Id="rId75" Type="http://schemas.openxmlformats.org/officeDocument/2006/relationships/image" Target="../media/image321.emf"/><Relationship Id="rId96" Type="http://schemas.openxmlformats.org/officeDocument/2006/relationships/image" Target="../media/image342.emf"/><Relationship Id="rId140" Type="http://schemas.openxmlformats.org/officeDocument/2006/relationships/image" Target="../media/image386.emf"/><Relationship Id="rId161" Type="http://schemas.openxmlformats.org/officeDocument/2006/relationships/image" Target="../media/image407.emf"/><Relationship Id="rId182" Type="http://schemas.openxmlformats.org/officeDocument/2006/relationships/image" Target="../media/image428.emf"/><Relationship Id="rId217" Type="http://schemas.openxmlformats.org/officeDocument/2006/relationships/image" Target="../media/image463.emf"/><Relationship Id="rId6" Type="http://schemas.openxmlformats.org/officeDocument/2006/relationships/image" Target="../media/image252.emf"/><Relationship Id="rId238" Type="http://schemas.openxmlformats.org/officeDocument/2006/relationships/image" Target="../media/image484.emf"/><Relationship Id="rId23" Type="http://schemas.openxmlformats.org/officeDocument/2006/relationships/image" Target="../media/image269.emf"/><Relationship Id="rId119" Type="http://schemas.openxmlformats.org/officeDocument/2006/relationships/image" Target="../media/image365.emf"/><Relationship Id="rId44" Type="http://schemas.openxmlformats.org/officeDocument/2006/relationships/image" Target="../media/image290.emf"/><Relationship Id="rId65" Type="http://schemas.openxmlformats.org/officeDocument/2006/relationships/image" Target="../media/image311.emf"/><Relationship Id="rId86" Type="http://schemas.openxmlformats.org/officeDocument/2006/relationships/image" Target="../media/image332.emf"/><Relationship Id="rId130" Type="http://schemas.openxmlformats.org/officeDocument/2006/relationships/image" Target="../media/image376.emf"/><Relationship Id="rId151" Type="http://schemas.openxmlformats.org/officeDocument/2006/relationships/image" Target="../media/image397.emf"/><Relationship Id="rId172" Type="http://schemas.openxmlformats.org/officeDocument/2006/relationships/image" Target="../media/image418.emf"/><Relationship Id="rId193" Type="http://schemas.openxmlformats.org/officeDocument/2006/relationships/image" Target="../media/image439.emf"/><Relationship Id="rId207" Type="http://schemas.openxmlformats.org/officeDocument/2006/relationships/image" Target="../media/image453.emf"/><Relationship Id="rId228" Type="http://schemas.openxmlformats.org/officeDocument/2006/relationships/image" Target="../media/image474.emf"/><Relationship Id="rId13" Type="http://schemas.openxmlformats.org/officeDocument/2006/relationships/image" Target="../media/image259.emf"/><Relationship Id="rId109" Type="http://schemas.openxmlformats.org/officeDocument/2006/relationships/image" Target="../media/image355.emf"/><Relationship Id="rId34" Type="http://schemas.openxmlformats.org/officeDocument/2006/relationships/image" Target="../media/image280.emf"/><Relationship Id="rId55" Type="http://schemas.openxmlformats.org/officeDocument/2006/relationships/image" Target="../media/image301.emf"/><Relationship Id="rId76" Type="http://schemas.openxmlformats.org/officeDocument/2006/relationships/image" Target="../media/image322.emf"/><Relationship Id="rId97" Type="http://schemas.openxmlformats.org/officeDocument/2006/relationships/image" Target="../media/image343.emf"/><Relationship Id="rId120" Type="http://schemas.openxmlformats.org/officeDocument/2006/relationships/image" Target="../media/image366.emf"/><Relationship Id="rId141" Type="http://schemas.openxmlformats.org/officeDocument/2006/relationships/image" Target="../media/image387.emf"/><Relationship Id="rId7" Type="http://schemas.openxmlformats.org/officeDocument/2006/relationships/image" Target="../media/image253.emf"/><Relationship Id="rId162" Type="http://schemas.openxmlformats.org/officeDocument/2006/relationships/image" Target="../media/image408.emf"/><Relationship Id="rId183" Type="http://schemas.openxmlformats.org/officeDocument/2006/relationships/image" Target="../media/image429.emf"/><Relationship Id="rId218" Type="http://schemas.openxmlformats.org/officeDocument/2006/relationships/image" Target="../media/image464.emf"/><Relationship Id="rId239" Type="http://schemas.openxmlformats.org/officeDocument/2006/relationships/image" Target="../media/image485.emf"/><Relationship Id="rId24" Type="http://schemas.openxmlformats.org/officeDocument/2006/relationships/image" Target="../media/image270.emf"/><Relationship Id="rId45" Type="http://schemas.openxmlformats.org/officeDocument/2006/relationships/image" Target="../media/image291.emf"/><Relationship Id="rId66" Type="http://schemas.openxmlformats.org/officeDocument/2006/relationships/image" Target="../media/image312.emf"/><Relationship Id="rId87" Type="http://schemas.openxmlformats.org/officeDocument/2006/relationships/image" Target="../media/image333.emf"/><Relationship Id="rId110" Type="http://schemas.openxmlformats.org/officeDocument/2006/relationships/image" Target="../media/image356.emf"/><Relationship Id="rId131" Type="http://schemas.openxmlformats.org/officeDocument/2006/relationships/image" Target="../media/image377.emf"/><Relationship Id="rId152" Type="http://schemas.openxmlformats.org/officeDocument/2006/relationships/image" Target="../media/image398.emf"/><Relationship Id="rId173" Type="http://schemas.openxmlformats.org/officeDocument/2006/relationships/image" Target="../media/image419.emf"/><Relationship Id="rId194" Type="http://schemas.openxmlformats.org/officeDocument/2006/relationships/image" Target="../media/image440.emf"/><Relationship Id="rId208" Type="http://schemas.openxmlformats.org/officeDocument/2006/relationships/image" Target="../media/image454.emf"/><Relationship Id="rId229" Type="http://schemas.openxmlformats.org/officeDocument/2006/relationships/image" Target="../media/image475.emf"/><Relationship Id="rId240" Type="http://schemas.openxmlformats.org/officeDocument/2006/relationships/image" Target="../media/image486.emf"/><Relationship Id="rId14" Type="http://schemas.openxmlformats.org/officeDocument/2006/relationships/image" Target="../media/image260.emf"/><Relationship Id="rId35" Type="http://schemas.openxmlformats.org/officeDocument/2006/relationships/image" Target="../media/image281.emf"/><Relationship Id="rId56" Type="http://schemas.openxmlformats.org/officeDocument/2006/relationships/image" Target="../media/image302.emf"/><Relationship Id="rId77" Type="http://schemas.openxmlformats.org/officeDocument/2006/relationships/image" Target="../media/image323.emf"/><Relationship Id="rId100" Type="http://schemas.openxmlformats.org/officeDocument/2006/relationships/image" Target="../media/image346.emf"/><Relationship Id="rId8" Type="http://schemas.openxmlformats.org/officeDocument/2006/relationships/image" Target="../media/image254.emf"/><Relationship Id="rId98" Type="http://schemas.openxmlformats.org/officeDocument/2006/relationships/image" Target="../media/image344.emf"/><Relationship Id="rId121" Type="http://schemas.openxmlformats.org/officeDocument/2006/relationships/image" Target="../media/image367.emf"/><Relationship Id="rId142" Type="http://schemas.openxmlformats.org/officeDocument/2006/relationships/image" Target="../media/image388.emf"/><Relationship Id="rId163" Type="http://schemas.openxmlformats.org/officeDocument/2006/relationships/image" Target="../media/image409.emf"/><Relationship Id="rId184" Type="http://schemas.openxmlformats.org/officeDocument/2006/relationships/image" Target="../media/image430.emf"/><Relationship Id="rId219" Type="http://schemas.openxmlformats.org/officeDocument/2006/relationships/image" Target="../media/image465.emf"/><Relationship Id="rId230" Type="http://schemas.openxmlformats.org/officeDocument/2006/relationships/image" Target="../media/image476.emf"/><Relationship Id="rId25" Type="http://schemas.openxmlformats.org/officeDocument/2006/relationships/image" Target="../media/image271.emf"/><Relationship Id="rId46" Type="http://schemas.openxmlformats.org/officeDocument/2006/relationships/image" Target="../media/image292.emf"/><Relationship Id="rId67" Type="http://schemas.openxmlformats.org/officeDocument/2006/relationships/image" Target="../media/image313.emf"/><Relationship Id="rId88" Type="http://schemas.openxmlformats.org/officeDocument/2006/relationships/image" Target="../media/image334.emf"/><Relationship Id="rId111" Type="http://schemas.openxmlformats.org/officeDocument/2006/relationships/image" Target="../media/image357.emf"/><Relationship Id="rId132" Type="http://schemas.openxmlformats.org/officeDocument/2006/relationships/image" Target="../media/image378.emf"/><Relationship Id="rId153" Type="http://schemas.openxmlformats.org/officeDocument/2006/relationships/image" Target="../media/image399.emf"/><Relationship Id="rId174" Type="http://schemas.openxmlformats.org/officeDocument/2006/relationships/image" Target="../media/image420.emf"/><Relationship Id="rId195" Type="http://schemas.openxmlformats.org/officeDocument/2006/relationships/image" Target="../media/image441.emf"/><Relationship Id="rId209" Type="http://schemas.openxmlformats.org/officeDocument/2006/relationships/image" Target="../media/image455.emf"/><Relationship Id="rId220" Type="http://schemas.openxmlformats.org/officeDocument/2006/relationships/image" Target="../media/image466.emf"/><Relationship Id="rId241" Type="http://schemas.openxmlformats.org/officeDocument/2006/relationships/image" Target="../media/image487.emf"/><Relationship Id="rId15" Type="http://schemas.openxmlformats.org/officeDocument/2006/relationships/image" Target="../media/image261.emf"/><Relationship Id="rId36" Type="http://schemas.openxmlformats.org/officeDocument/2006/relationships/image" Target="../media/image282.emf"/><Relationship Id="rId57" Type="http://schemas.openxmlformats.org/officeDocument/2006/relationships/image" Target="../media/image303.emf"/><Relationship Id="rId106" Type="http://schemas.openxmlformats.org/officeDocument/2006/relationships/image" Target="../media/image352.emf"/><Relationship Id="rId127" Type="http://schemas.openxmlformats.org/officeDocument/2006/relationships/image" Target="../media/image373.emf"/><Relationship Id="rId10" Type="http://schemas.openxmlformats.org/officeDocument/2006/relationships/image" Target="../media/image256.emf"/><Relationship Id="rId31" Type="http://schemas.openxmlformats.org/officeDocument/2006/relationships/image" Target="../media/image277.emf"/><Relationship Id="rId52" Type="http://schemas.openxmlformats.org/officeDocument/2006/relationships/image" Target="../media/image298.emf"/><Relationship Id="rId73" Type="http://schemas.openxmlformats.org/officeDocument/2006/relationships/image" Target="../media/image319.emf"/><Relationship Id="rId78" Type="http://schemas.openxmlformats.org/officeDocument/2006/relationships/image" Target="../media/image324.emf"/><Relationship Id="rId94" Type="http://schemas.openxmlformats.org/officeDocument/2006/relationships/image" Target="../media/image340.emf"/><Relationship Id="rId99" Type="http://schemas.openxmlformats.org/officeDocument/2006/relationships/image" Target="../media/image345.emf"/><Relationship Id="rId101" Type="http://schemas.openxmlformats.org/officeDocument/2006/relationships/image" Target="../media/image347.emf"/><Relationship Id="rId122" Type="http://schemas.openxmlformats.org/officeDocument/2006/relationships/image" Target="../media/image368.emf"/><Relationship Id="rId143" Type="http://schemas.openxmlformats.org/officeDocument/2006/relationships/image" Target="../media/image389.emf"/><Relationship Id="rId148" Type="http://schemas.openxmlformats.org/officeDocument/2006/relationships/image" Target="../media/image394.emf"/><Relationship Id="rId164" Type="http://schemas.openxmlformats.org/officeDocument/2006/relationships/image" Target="../media/image410.emf"/><Relationship Id="rId169" Type="http://schemas.openxmlformats.org/officeDocument/2006/relationships/image" Target="../media/image415.emf"/><Relationship Id="rId185" Type="http://schemas.openxmlformats.org/officeDocument/2006/relationships/image" Target="../media/image431.emf"/><Relationship Id="rId4" Type="http://schemas.openxmlformats.org/officeDocument/2006/relationships/image" Target="../media/image250.emf"/><Relationship Id="rId9" Type="http://schemas.openxmlformats.org/officeDocument/2006/relationships/image" Target="../media/image255.emf"/><Relationship Id="rId180" Type="http://schemas.openxmlformats.org/officeDocument/2006/relationships/image" Target="../media/image426.emf"/><Relationship Id="rId210" Type="http://schemas.openxmlformats.org/officeDocument/2006/relationships/image" Target="../media/image456.emf"/><Relationship Id="rId215" Type="http://schemas.openxmlformats.org/officeDocument/2006/relationships/image" Target="../media/image461.emf"/><Relationship Id="rId236" Type="http://schemas.openxmlformats.org/officeDocument/2006/relationships/image" Target="../media/image482.emf"/><Relationship Id="rId26" Type="http://schemas.openxmlformats.org/officeDocument/2006/relationships/image" Target="../media/image272.emf"/><Relationship Id="rId231" Type="http://schemas.openxmlformats.org/officeDocument/2006/relationships/image" Target="../media/image477.emf"/><Relationship Id="rId47" Type="http://schemas.openxmlformats.org/officeDocument/2006/relationships/image" Target="../media/image293.emf"/><Relationship Id="rId68" Type="http://schemas.openxmlformats.org/officeDocument/2006/relationships/image" Target="../media/image314.emf"/><Relationship Id="rId89" Type="http://schemas.openxmlformats.org/officeDocument/2006/relationships/image" Target="../media/image335.emf"/><Relationship Id="rId112" Type="http://schemas.openxmlformats.org/officeDocument/2006/relationships/image" Target="../media/image358.emf"/><Relationship Id="rId133" Type="http://schemas.openxmlformats.org/officeDocument/2006/relationships/image" Target="../media/image379.emf"/><Relationship Id="rId154" Type="http://schemas.openxmlformats.org/officeDocument/2006/relationships/image" Target="../media/image400.emf"/><Relationship Id="rId175" Type="http://schemas.openxmlformats.org/officeDocument/2006/relationships/image" Target="../media/image421.emf"/><Relationship Id="rId196" Type="http://schemas.openxmlformats.org/officeDocument/2006/relationships/image" Target="../media/image442.emf"/><Relationship Id="rId200" Type="http://schemas.openxmlformats.org/officeDocument/2006/relationships/image" Target="../media/image446.emf"/><Relationship Id="rId16" Type="http://schemas.openxmlformats.org/officeDocument/2006/relationships/image" Target="../media/image262.emf"/><Relationship Id="rId221" Type="http://schemas.openxmlformats.org/officeDocument/2006/relationships/image" Target="../media/image467.emf"/><Relationship Id="rId242" Type="http://schemas.openxmlformats.org/officeDocument/2006/relationships/image" Target="../media/image488.emf"/><Relationship Id="rId37" Type="http://schemas.openxmlformats.org/officeDocument/2006/relationships/image" Target="../media/image283.emf"/><Relationship Id="rId58" Type="http://schemas.openxmlformats.org/officeDocument/2006/relationships/image" Target="../media/image304.emf"/><Relationship Id="rId79" Type="http://schemas.openxmlformats.org/officeDocument/2006/relationships/image" Target="../media/image325.emf"/><Relationship Id="rId102" Type="http://schemas.openxmlformats.org/officeDocument/2006/relationships/image" Target="../media/image348.emf"/><Relationship Id="rId123" Type="http://schemas.openxmlformats.org/officeDocument/2006/relationships/image" Target="../media/image369.emf"/><Relationship Id="rId144" Type="http://schemas.openxmlformats.org/officeDocument/2006/relationships/image" Target="../media/image390.emf"/><Relationship Id="rId90" Type="http://schemas.openxmlformats.org/officeDocument/2006/relationships/image" Target="../media/image336.emf"/><Relationship Id="rId165" Type="http://schemas.openxmlformats.org/officeDocument/2006/relationships/image" Target="../media/image411.emf"/><Relationship Id="rId186" Type="http://schemas.openxmlformats.org/officeDocument/2006/relationships/image" Target="../media/image432.emf"/><Relationship Id="rId211" Type="http://schemas.openxmlformats.org/officeDocument/2006/relationships/image" Target="../media/image457.emf"/><Relationship Id="rId232" Type="http://schemas.openxmlformats.org/officeDocument/2006/relationships/image" Target="../media/image478.emf"/><Relationship Id="rId27" Type="http://schemas.openxmlformats.org/officeDocument/2006/relationships/image" Target="../media/image273.emf"/><Relationship Id="rId48" Type="http://schemas.openxmlformats.org/officeDocument/2006/relationships/image" Target="../media/image294.emf"/><Relationship Id="rId69" Type="http://schemas.openxmlformats.org/officeDocument/2006/relationships/image" Target="../media/image315.emf"/><Relationship Id="rId113" Type="http://schemas.openxmlformats.org/officeDocument/2006/relationships/image" Target="../media/image359.emf"/><Relationship Id="rId134" Type="http://schemas.openxmlformats.org/officeDocument/2006/relationships/image" Target="../media/image380.emf"/><Relationship Id="rId80" Type="http://schemas.openxmlformats.org/officeDocument/2006/relationships/image" Target="../media/image326.emf"/><Relationship Id="rId155" Type="http://schemas.openxmlformats.org/officeDocument/2006/relationships/image" Target="../media/image401.emf"/><Relationship Id="rId176" Type="http://schemas.openxmlformats.org/officeDocument/2006/relationships/image" Target="../media/image422.emf"/><Relationship Id="rId197" Type="http://schemas.openxmlformats.org/officeDocument/2006/relationships/image" Target="../media/image443.emf"/><Relationship Id="rId201" Type="http://schemas.openxmlformats.org/officeDocument/2006/relationships/image" Target="../media/image447.emf"/><Relationship Id="rId222" Type="http://schemas.openxmlformats.org/officeDocument/2006/relationships/image" Target="../media/image468.emf"/><Relationship Id="rId243" Type="http://schemas.openxmlformats.org/officeDocument/2006/relationships/image" Target="../media/image489.emf"/><Relationship Id="rId17" Type="http://schemas.openxmlformats.org/officeDocument/2006/relationships/image" Target="../media/image263.emf"/><Relationship Id="rId38" Type="http://schemas.openxmlformats.org/officeDocument/2006/relationships/image" Target="../media/image284.emf"/><Relationship Id="rId59" Type="http://schemas.openxmlformats.org/officeDocument/2006/relationships/image" Target="../media/image305.emf"/><Relationship Id="rId103" Type="http://schemas.openxmlformats.org/officeDocument/2006/relationships/image" Target="../media/image349.emf"/><Relationship Id="rId124" Type="http://schemas.openxmlformats.org/officeDocument/2006/relationships/image" Target="../media/image370.emf"/><Relationship Id="rId70" Type="http://schemas.openxmlformats.org/officeDocument/2006/relationships/image" Target="../media/image316.emf"/><Relationship Id="rId91" Type="http://schemas.openxmlformats.org/officeDocument/2006/relationships/image" Target="../media/image337.emf"/><Relationship Id="rId145" Type="http://schemas.openxmlformats.org/officeDocument/2006/relationships/image" Target="../media/image391.emf"/><Relationship Id="rId166" Type="http://schemas.openxmlformats.org/officeDocument/2006/relationships/image" Target="../media/image412.emf"/><Relationship Id="rId187" Type="http://schemas.openxmlformats.org/officeDocument/2006/relationships/image" Target="../media/image433.emf"/><Relationship Id="rId1" Type="http://schemas.openxmlformats.org/officeDocument/2006/relationships/image" Target="../media/image247.emf"/><Relationship Id="rId212" Type="http://schemas.openxmlformats.org/officeDocument/2006/relationships/image" Target="../media/image458.emf"/><Relationship Id="rId233" Type="http://schemas.openxmlformats.org/officeDocument/2006/relationships/image" Target="../media/image479.emf"/><Relationship Id="rId28" Type="http://schemas.openxmlformats.org/officeDocument/2006/relationships/image" Target="../media/image274.emf"/><Relationship Id="rId49" Type="http://schemas.openxmlformats.org/officeDocument/2006/relationships/image" Target="../media/image295.emf"/><Relationship Id="rId114" Type="http://schemas.openxmlformats.org/officeDocument/2006/relationships/image" Target="../media/image360.emf"/><Relationship Id="rId60" Type="http://schemas.openxmlformats.org/officeDocument/2006/relationships/image" Target="../media/image306.emf"/><Relationship Id="rId81" Type="http://schemas.openxmlformats.org/officeDocument/2006/relationships/image" Target="../media/image327.emf"/><Relationship Id="rId135" Type="http://schemas.openxmlformats.org/officeDocument/2006/relationships/image" Target="../media/image381.emf"/><Relationship Id="rId156" Type="http://schemas.openxmlformats.org/officeDocument/2006/relationships/image" Target="../media/image402.emf"/><Relationship Id="rId177" Type="http://schemas.openxmlformats.org/officeDocument/2006/relationships/image" Target="../media/image423.emf"/><Relationship Id="rId198" Type="http://schemas.openxmlformats.org/officeDocument/2006/relationships/image" Target="../media/image444.emf"/><Relationship Id="rId202" Type="http://schemas.openxmlformats.org/officeDocument/2006/relationships/image" Target="../media/image448.emf"/><Relationship Id="rId223" Type="http://schemas.openxmlformats.org/officeDocument/2006/relationships/image" Target="../media/image469.emf"/><Relationship Id="rId244" Type="http://schemas.openxmlformats.org/officeDocument/2006/relationships/image" Target="../media/image490.emf"/><Relationship Id="rId18" Type="http://schemas.openxmlformats.org/officeDocument/2006/relationships/image" Target="../media/image264.emf"/><Relationship Id="rId39" Type="http://schemas.openxmlformats.org/officeDocument/2006/relationships/image" Target="../media/image285.emf"/><Relationship Id="rId50" Type="http://schemas.openxmlformats.org/officeDocument/2006/relationships/image" Target="../media/image296.emf"/><Relationship Id="rId104" Type="http://schemas.openxmlformats.org/officeDocument/2006/relationships/image" Target="../media/image350.emf"/><Relationship Id="rId125" Type="http://schemas.openxmlformats.org/officeDocument/2006/relationships/image" Target="../media/image371.emf"/><Relationship Id="rId146" Type="http://schemas.openxmlformats.org/officeDocument/2006/relationships/image" Target="../media/image392.emf"/><Relationship Id="rId167" Type="http://schemas.openxmlformats.org/officeDocument/2006/relationships/image" Target="../media/image413.emf"/><Relationship Id="rId188" Type="http://schemas.openxmlformats.org/officeDocument/2006/relationships/image" Target="../media/image434.emf"/><Relationship Id="rId71" Type="http://schemas.openxmlformats.org/officeDocument/2006/relationships/image" Target="../media/image317.emf"/><Relationship Id="rId92" Type="http://schemas.openxmlformats.org/officeDocument/2006/relationships/image" Target="../media/image338.emf"/><Relationship Id="rId213" Type="http://schemas.openxmlformats.org/officeDocument/2006/relationships/image" Target="../media/image459.emf"/><Relationship Id="rId234" Type="http://schemas.openxmlformats.org/officeDocument/2006/relationships/image" Target="../media/image480.emf"/><Relationship Id="rId2" Type="http://schemas.openxmlformats.org/officeDocument/2006/relationships/image" Target="../media/image248.emf"/><Relationship Id="rId29" Type="http://schemas.openxmlformats.org/officeDocument/2006/relationships/image" Target="../media/image275.emf"/><Relationship Id="rId40" Type="http://schemas.openxmlformats.org/officeDocument/2006/relationships/image" Target="../media/image286.emf"/><Relationship Id="rId115" Type="http://schemas.openxmlformats.org/officeDocument/2006/relationships/image" Target="../media/image361.emf"/><Relationship Id="rId136" Type="http://schemas.openxmlformats.org/officeDocument/2006/relationships/image" Target="../media/image382.emf"/><Relationship Id="rId157" Type="http://schemas.openxmlformats.org/officeDocument/2006/relationships/image" Target="../media/image403.emf"/><Relationship Id="rId178" Type="http://schemas.openxmlformats.org/officeDocument/2006/relationships/image" Target="../media/image424.emf"/><Relationship Id="rId61" Type="http://schemas.openxmlformats.org/officeDocument/2006/relationships/image" Target="../media/image307.emf"/><Relationship Id="rId82" Type="http://schemas.openxmlformats.org/officeDocument/2006/relationships/image" Target="../media/image328.emf"/><Relationship Id="rId199" Type="http://schemas.openxmlformats.org/officeDocument/2006/relationships/image" Target="../media/image445.emf"/><Relationship Id="rId203" Type="http://schemas.openxmlformats.org/officeDocument/2006/relationships/image" Target="../media/image449.emf"/><Relationship Id="rId19" Type="http://schemas.openxmlformats.org/officeDocument/2006/relationships/image" Target="../media/image265.emf"/><Relationship Id="rId224" Type="http://schemas.openxmlformats.org/officeDocument/2006/relationships/image" Target="../media/image470.emf"/><Relationship Id="rId30" Type="http://schemas.openxmlformats.org/officeDocument/2006/relationships/image" Target="../media/image276.emf"/><Relationship Id="rId105" Type="http://schemas.openxmlformats.org/officeDocument/2006/relationships/image" Target="../media/image351.emf"/><Relationship Id="rId126" Type="http://schemas.openxmlformats.org/officeDocument/2006/relationships/image" Target="../media/image372.emf"/><Relationship Id="rId147" Type="http://schemas.openxmlformats.org/officeDocument/2006/relationships/image" Target="../media/image393.emf"/><Relationship Id="rId168" Type="http://schemas.openxmlformats.org/officeDocument/2006/relationships/image" Target="../media/image414.emf"/><Relationship Id="rId51" Type="http://schemas.openxmlformats.org/officeDocument/2006/relationships/image" Target="../media/image297.emf"/><Relationship Id="rId72" Type="http://schemas.openxmlformats.org/officeDocument/2006/relationships/image" Target="../media/image318.emf"/><Relationship Id="rId93" Type="http://schemas.openxmlformats.org/officeDocument/2006/relationships/image" Target="../media/image339.emf"/><Relationship Id="rId189" Type="http://schemas.openxmlformats.org/officeDocument/2006/relationships/image" Target="../media/image435.emf"/><Relationship Id="rId3" Type="http://schemas.openxmlformats.org/officeDocument/2006/relationships/image" Target="../media/image249.emf"/><Relationship Id="rId214" Type="http://schemas.openxmlformats.org/officeDocument/2006/relationships/image" Target="../media/image460.emf"/><Relationship Id="rId235" Type="http://schemas.openxmlformats.org/officeDocument/2006/relationships/image" Target="../media/image481.emf"/><Relationship Id="rId116" Type="http://schemas.openxmlformats.org/officeDocument/2006/relationships/image" Target="../media/image362.emf"/><Relationship Id="rId137" Type="http://schemas.openxmlformats.org/officeDocument/2006/relationships/image" Target="../media/image383.emf"/><Relationship Id="rId158" Type="http://schemas.openxmlformats.org/officeDocument/2006/relationships/image" Target="../media/image404.emf"/><Relationship Id="rId20" Type="http://schemas.openxmlformats.org/officeDocument/2006/relationships/image" Target="../media/image266.emf"/><Relationship Id="rId41" Type="http://schemas.openxmlformats.org/officeDocument/2006/relationships/image" Target="../media/image287.emf"/><Relationship Id="rId62" Type="http://schemas.openxmlformats.org/officeDocument/2006/relationships/image" Target="../media/image308.emf"/><Relationship Id="rId83" Type="http://schemas.openxmlformats.org/officeDocument/2006/relationships/image" Target="../media/image329.emf"/><Relationship Id="rId179" Type="http://schemas.openxmlformats.org/officeDocument/2006/relationships/image" Target="../media/image425.emf"/><Relationship Id="rId190" Type="http://schemas.openxmlformats.org/officeDocument/2006/relationships/image" Target="../media/image436.emf"/><Relationship Id="rId204" Type="http://schemas.openxmlformats.org/officeDocument/2006/relationships/image" Target="../media/image450.emf"/><Relationship Id="rId225" Type="http://schemas.openxmlformats.org/officeDocument/2006/relationships/image" Target="../media/image471.emf"/></Relationships>
</file>

<file path=xl/drawings/drawing1.xml><?xml version="1.0" encoding="utf-8"?>
<xdr:wsDr xmlns:xdr="http://schemas.openxmlformats.org/drawingml/2006/spreadsheetDrawing" xmlns:a="http://schemas.openxmlformats.org/drawingml/2006/main">
  <xdr:twoCellAnchor editAs="oneCell">
    <xdr:from>
      <xdr:col>8</xdr:col>
      <xdr:colOff>305946</xdr:colOff>
      <xdr:row>0</xdr:row>
      <xdr:rowOff>102659</xdr:rowOff>
    </xdr:from>
    <xdr:to>
      <xdr:col>12</xdr:col>
      <xdr:colOff>295843</xdr:colOff>
      <xdr:row>4</xdr:row>
      <xdr:rowOff>4341</xdr:rowOff>
    </xdr:to>
    <xdr:pic>
      <xdr:nvPicPr>
        <xdr:cNvPr id="3" name="Imagem 2" descr="WhatsApp Image 2024-08-02 at 09.07.06">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stretch>
          <a:fillRect/>
        </a:stretch>
      </xdr:blipFill>
      <xdr:spPr>
        <a:xfrm>
          <a:off x="10497820" y="102235"/>
          <a:ext cx="1715770" cy="57404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640080</xdr:colOff>
      <xdr:row>0</xdr:row>
      <xdr:rowOff>77743</xdr:rowOff>
    </xdr:from>
    <xdr:to>
      <xdr:col>9</xdr:col>
      <xdr:colOff>2279908</xdr:colOff>
      <xdr:row>3</xdr:row>
      <xdr:rowOff>80447</xdr:rowOff>
    </xdr:to>
    <xdr:pic>
      <xdr:nvPicPr>
        <xdr:cNvPr id="2" name="Imagem 1" descr="WhatsApp Image 2024-08-02 at 09.07.06">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stretch>
          <a:fillRect/>
        </a:stretch>
      </xdr:blipFill>
      <xdr:spPr>
        <a:xfrm>
          <a:off x="12573635" y="77470"/>
          <a:ext cx="1639570" cy="516890"/>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9</xdr:col>
          <xdr:colOff>76200</xdr:colOff>
          <xdr:row>38</xdr:row>
          <xdr:rowOff>129540</xdr:rowOff>
        </xdr:from>
        <xdr:to>
          <xdr:col>11</xdr:col>
          <xdr:colOff>0</xdr:colOff>
          <xdr:row>39</xdr:row>
          <xdr:rowOff>1341120</xdr:rowOff>
        </xdr:to>
        <xdr:pic>
          <xdr:nvPicPr>
            <xdr:cNvPr id="268464" name="Imagem 4">
              <a:extLst>
                <a:ext uri="{FF2B5EF4-FFF2-40B4-BE49-F238E27FC236}">
                  <a16:creationId xmlns:a16="http://schemas.microsoft.com/office/drawing/2014/main" id="{675CDAD5-DA1D-11EC-FE3F-3AD47D384312}"/>
                </a:ext>
              </a:extLst>
            </xdr:cNvPr>
            <xdr:cNvPicPr>
              <a:picLocks noChangeAspect="1" noChangeArrowheads="1"/>
              <a:extLst>
                <a:ext uri="{84589F7E-364E-4C9E-8A38-B11213B215E9}">
                  <a14:cameraTool cellRange="'MEM. CÁLCULO'!$D$168:$N$175" spid="_x0000_s319491"/>
                </a:ext>
              </a:extLst>
            </xdr:cNvPicPr>
          </xdr:nvPicPr>
          <xdr:blipFill>
            <a:blip xmlns:r="http://schemas.openxmlformats.org/officeDocument/2006/relationships" r:embed="rId2"/>
            <a:srcRect/>
            <a:stretch>
              <a:fillRect/>
            </a:stretch>
          </xdr:blipFill>
          <xdr:spPr bwMode="auto">
            <a:xfrm>
              <a:off x="12352020" y="18889980"/>
              <a:ext cx="6408420" cy="13792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121920</xdr:colOff>
          <xdr:row>17</xdr:row>
          <xdr:rowOff>137160</xdr:rowOff>
        </xdr:from>
        <xdr:to>
          <xdr:col>11</xdr:col>
          <xdr:colOff>0</xdr:colOff>
          <xdr:row>18</xdr:row>
          <xdr:rowOff>53340</xdr:rowOff>
        </xdr:to>
        <xdr:pic>
          <xdr:nvPicPr>
            <xdr:cNvPr id="268465" name="Imagem 5">
              <a:extLst>
                <a:ext uri="{FF2B5EF4-FFF2-40B4-BE49-F238E27FC236}">
                  <a16:creationId xmlns:a16="http://schemas.microsoft.com/office/drawing/2014/main" id="{12666119-233E-34F4-DE0E-6C56AE9296A6}"/>
                </a:ext>
              </a:extLst>
            </xdr:cNvPr>
            <xdr:cNvPicPr>
              <a:picLocks noChangeAspect="1" noChangeArrowheads="1"/>
              <a:extLst>
                <a:ext uri="{84589F7E-364E-4C9E-8A38-B11213B215E9}">
                  <a14:cameraTool cellRange="'MEM. CÁLCULO'!$D$99:$N$102" spid="_x0000_s319492"/>
                </a:ext>
              </a:extLst>
            </xdr:cNvPicPr>
          </xdr:nvPicPr>
          <xdr:blipFill>
            <a:blip xmlns:r="http://schemas.openxmlformats.org/officeDocument/2006/relationships" r:embed="rId3"/>
            <a:srcRect/>
            <a:stretch>
              <a:fillRect/>
            </a:stretch>
          </xdr:blipFill>
          <xdr:spPr bwMode="auto">
            <a:xfrm>
              <a:off x="12397740" y="6659880"/>
              <a:ext cx="6362700" cy="7010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41</xdr:row>
          <xdr:rowOff>0</xdr:rowOff>
        </xdr:from>
        <xdr:to>
          <xdr:col>11</xdr:col>
          <xdr:colOff>0</xdr:colOff>
          <xdr:row>41</xdr:row>
          <xdr:rowOff>213360</xdr:rowOff>
        </xdr:to>
        <xdr:pic>
          <xdr:nvPicPr>
            <xdr:cNvPr id="268466" name="Imagem 6">
              <a:extLst>
                <a:ext uri="{FF2B5EF4-FFF2-40B4-BE49-F238E27FC236}">
                  <a16:creationId xmlns:a16="http://schemas.microsoft.com/office/drawing/2014/main" id="{F765C957-B911-834D-A096-B6BCBB777AD9}"/>
                </a:ext>
              </a:extLst>
            </xdr:cNvPr>
            <xdr:cNvPicPr>
              <a:picLocks noChangeAspect="1" noChangeArrowheads="1"/>
              <a:extLst>
                <a:ext uri="{84589F7E-364E-4C9E-8A38-B11213B215E9}">
                  <a14:cameraTool cellRange="'MEM. CÁLCULO'!$D$180:$N$180" spid="_x0000_s319493"/>
                </a:ext>
              </a:extLst>
            </xdr:cNvPicPr>
          </xdr:nvPicPr>
          <xdr:blipFill>
            <a:blip xmlns:r="http://schemas.openxmlformats.org/officeDocument/2006/relationships" r:embed="rId4"/>
            <a:srcRect/>
            <a:stretch>
              <a:fillRect/>
            </a:stretch>
          </xdr:blipFill>
          <xdr:spPr bwMode="auto">
            <a:xfrm>
              <a:off x="12344400" y="20878800"/>
              <a:ext cx="6416040" cy="21336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83820</xdr:colOff>
          <xdr:row>43</xdr:row>
          <xdr:rowOff>0</xdr:rowOff>
        </xdr:from>
        <xdr:to>
          <xdr:col>11</xdr:col>
          <xdr:colOff>0</xdr:colOff>
          <xdr:row>43</xdr:row>
          <xdr:rowOff>944880</xdr:rowOff>
        </xdr:to>
        <xdr:pic>
          <xdr:nvPicPr>
            <xdr:cNvPr id="268467" name="Imagem 7">
              <a:extLst>
                <a:ext uri="{FF2B5EF4-FFF2-40B4-BE49-F238E27FC236}">
                  <a16:creationId xmlns:a16="http://schemas.microsoft.com/office/drawing/2014/main" id="{E0F0D55F-1B4A-E957-8F09-BE22A1E2EEC3}"/>
                </a:ext>
              </a:extLst>
            </xdr:cNvPr>
            <xdr:cNvPicPr>
              <a:picLocks noChangeAspect="1" noChangeArrowheads="1"/>
              <a:extLst>
                <a:ext uri="{84589F7E-364E-4C9E-8A38-B11213B215E9}">
                  <a14:cameraTool cellRange="'MEM. CÁLCULO'!$D$185:$N$191" spid="_x0000_s319494"/>
                </a:ext>
              </a:extLst>
            </xdr:cNvPicPr>
          </xdr:nvPicPr>
          <xdr:blipFill>
            <a:blip xmlns:r="http://schemas.openxmlformats.org/officeDocument/2006/relationships" r:embed="rId5"/>
            <a:srcRect/>
            <a:stretch>
              <a:fillRect/>
            </a:stretch>
          </xdr:blipFill>
          <xdr:spPr bwMode="auto">
            <a:xfrm>
              <a:off x="12359640" y="21800820"/>
              <a:ext cx="6400800" cy="9448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44</xdr:row>
          <xdr:rowOff>60960</xdr:rowOff>
        </xdr:from>
        <xdr:to>
          <xdr:col>10</xdr:col>
          <xdr:colOff>3169920</xdr:colOff>
          <xdr:row>44</xdr:row>
          <xdr:rowOff>1143000</xdr:rowOff>
        </xdr:to>
        <xdr:pic>
          <xdr:nvPicPr>
            <xdr:cNvPr id="268468" name="Imagem 8">
              <a:extLst>
                <a:ext uri="{FF2B5EF4-FFF2-40B4-BE49-F238E27FC236}">
                  <a16:creationId xmlns:a16="http://schemas.microsoft.com/office/drawing/2014/main" id="{60E83EE1-1E04-6FAF-5F47-72C06F2759C8}"/>
                </a:ext>
              </a:extLst>
            </xdr:cNvPr>
            <xdr:cNvPicPr>
              <a:picLocks noChangeAspect="1" noChangeArrowheads="1"/>
              <a:extLst>
                <a:ext uri="{84589F7E-364E-4C9E-8A38-B11213B215E9}">
                  <a14:cameraTool cellRange="'MEM. CÁLCULO'!$D$196:$N$203" spid="_x0000_s319495"/>
                </a:ext>
              </a:extLst>
            </xdr:cNvPicPr>
          </xdr:nvPicPr>
          <xdr:blipFill>
            <a:blip xmlns:r="http://schemas.openxmlformats.org/officeDocument/2006/relationships" r:embed="rId6"/>
            <a:srcRect/>
            <a:stretch>
              <a:fillRect/>
            </a:stretch>
          </xdr:blipFill>
          <xdr:spPr bwMode="auto">
            <a:xfrm>
              <a:off x="12336780" y="23088600"/>
              <a:ext cx="5486400" cy="10820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46</xdr:row>
          <xdr:rowOff>0</xdr:rowOff>
        </xdr:from>
        <xdr:to>
          <xdr:col>10</xdr:col>
          <xdr:colOff>3177540</xdr:colOff>
          <xdr:row>46</xdr:row>
          <xdr:rowOff>220980</xdr:rowOff>
        </xdr:to>
        <xdr:pic>
          <xdr:nvPicPr>
            <xdr:cNvPr id="268469" name="Imagem 9">
              <a:extLst>
                <a:ext uri="{FF2B5EF4-FFF2-40B4-BE49-F238E27FC236}">
                  <a16:creationId xmlns:a16="http://schemas.microsoft.com/office/drawing/2014/main" id="{DE9E4C66-4223-E8A1-746D-1B6C5C9B9200}"/>
                </a:ext>
              </a:extLst>
            </xdr:cNvPr>
            <xdr:cNvPicPr>
              <a:picLocks noChangeAspect="1" noChangeArrowheads="1"/>
              <a:extLst>
                <a:ext uri="{84589F7E-364E-4C9E-8A38-B11213B215E9}">
                  <a14:cameraTool cellRange="'MEM. CÁLCULO'!$D$208:$N$208" spid="_x0000_s319496"/>
                </a:ext>
              </a:extLst>
            </xdr:cNvPicPr>
          </xdr:nvPicPr>
          <xdr:blipFill>
            <a:blip xmlns:r="http://schemas.openxmlformats.org/officeDocument/2006/relationships" r:embed="rId7"/>
            <a:srcRect/>
            <a:stretch>
              <a:fillRect/>
            </a:stretch>
          </xdr:blipFill>
          <xdr:spPr bwMode="auto">
            <a:xfrm>
              <a:off x="12367260" y="25046940"/>
              <a:ext cx="5463540" cy="2209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48</xdr:row>
          <xdr:rowOff>0</xdr:rowOff>
        </xdr:from>
        <xdr:to>
          <xdr:col>11</xdr:col>
          <xdr:colOff>0</xdr:colOff>
          <xdr:row>48</xdr:row>
          <xdr:rowOff>944880</xdr:rowOff>
        </xdr:to>
        <xdr:pic>
          <xdr:nvPicPr>
            <xdr:cNvPr id="268470" name="Imagem 10">
              <a:extLst>
                <a:ext uri="{FF2B5EF4-FFF2-40B4-BE49-F238E27FC236}">
                  <a16:creationId xmlns:a16="http://schemas.microsoft.com/office/drawing/2014/main" id="{31A0D299-434B-F7EE-B661-AE8B9AA0A076}"/>
                </a:ext>
              </a:extLst>
            </xdr:cNvPr>
            <xdr:cNvPicPr>
              <a:picLocks noChangeAspect="1" noChangeArrowheads="1"/>
              <a:extLst>
                <a:ext uri="{84589F7E-364E-4C9E-8A38-B11213B215E9}">
                  <a14:cameraTool cellRange="'MEM. CÁLCULO'!$D$213:$N$219" spid="_x0000_s319497"/>
                </a:ext>
              </a:extLst>
            </xdr:cNvPicPr>
          </xdr:nvPicPr>
          <xdr:blipFill>
            <a:blip xmlns:r="http://schemas.openxmlformats.org/officeDocument/2006/relationships" r:embed="rId8"/>
            <a:srcRect/>
            <a:stretch>
              <a:fillRect/>
            </a:stretch>
          </xdr:blipFill>
          <xdr:spPr bwMode="auto">
            <a:xfrm>
              <a:off x="12367260" y="27561540"/>
              <a:ext cx="6393180" cy="9448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50</xdr:row>
          <xdr:rowOff>30480</xdr:rowOff>
        </xdr:from>
        <xdr:to>
          <xdr:col>11</xdr:col>
          <xdr:colOff>0</xdr:colOff>
          <xdr:row>50</xdr:row>
          <xdr:rowOff>807720</xdr:rowOff>
        </xdr:to>
        <xdr:pic>
          <xdr:nvPicPr>
            <xdr:cNvPr id="268471" name="Imagem 11">
              <a:extLst>
                <a:ext uri="{FF2B5EF4-FFF2-40B4-BE49-F238E27FC236}">
                  <a16:creationId xmlns:a16="http://schemas.microsoft.com/office/drawing/2014/main" id="{953EC369-9287-3B6B-DE19-EDFDA5092CC0}"/>
                </a:ext>
              </a:extLst>
            </xdr:cNvPr>
            <xdr:cNvPicPr>
              <a:picLocks noChangeAspect="1" noChangeArrowheads="1"/>
              <a:extLst>
                <a:ext uri="{84589F7E-364E-4C9E-8A38-B11213B215E9}">
                  <a14:cameraTool cellRange="'MEM. CÁLCULO'!$D$224:$N$227" spid="_x0000_s319498"/>
                </a:ext>
              </a:extLst>
            </xdr:cNvPicPr>
          </xdr:nvPicPr>
          <xdr:blipFill>
            <a:blip xmlns:r="http://schemas.openxmlformats.org/officeDocument/2006/relationships" r:embed="rId9"/>
            <a:srcRect/>
            <a:stretch>
              <a:fillRect/>
            </a:stretch>
          </xdr:blipFill>
          <xdr:spPr bwMode="auto">
            <a:xfrm>
              <a:off x="12321540" y="31021020"/>
              <a:ext cx="6438900" cy="7772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55</xdr:row>
          <xdr:rowOff>60960</xdr:rowOff>
        </xdr:from>
        <xdr:to>
          <xdr:col>11</xdr:col>
          <xdr:colOff>0</xdr:colOff>
          <xdr:row>55</xdr:row>
          <xdr:rowOff>739140</xdr:rowOff>
        </xdr:to>
        <xdr:pic>
          <xdr:nvPicPr>
            <xdr:cNvPr id="268472" name="Imagem 13">
              <a:extLst>
                <a:ext uri="{FF2B5EF4-FFF2-40B4-BE49-F238E27FC236}">
                  <a16:creationId xmlns:a16="http://schemas.microsoft.com/office/drawing/2014/main" id="{CA6283FF-CEF6-949A-3AF7-AC2CF6B2DFBB}"/>
                </a:ext>
              </a:extLst>
            </xdr:cNvPr>
            <xdr:cNvPicPr>
              <a:picLocks noChangeAspect="1" noChangeArrowheads="1"/>
              <a:extLst>
                <a:ext uri="{84589F7E-364E-4C9E-8A38-B11213B215E9}">
                  <a14:cameraTool cellRange="'MEM. CÁLCULO'!$D$239:$N$243" spid="_x0000_s319499"/>
                </a:ext>
              </a:extLst>
            </xdr:cNvPicPr>
          </xdr:nvPicPr>
          <xdr:blipFill>
            <a:blip xmlns:r="http://schemas.openxmlformats.org/officeDocument/2006/relationships" r:embed="rId10"/>
            <a:srcRect/>
            <a:stretch>
              <a:fillRect/>
            </a:stretch>
          </xdr:blipFill>
          <xdr:spPr bwMode="auto">
            <a:xfrm>
              <a:off x="12321540" y="33467040"/>
              <a:ext cx="6438900" cy="6781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56</xdr:row>
          <xdr:rowOff>60960</xdr:rowOff>
        </xdr:from>
        <xdr:to>
          <xdr:col>11</xdr:col>
          <xdr:colOff>0</xdr:colOff>
          <xdr:row>56</xdr:row>
          <xdr:rowOff>701040</xdr:rowOff>
        </xdr:to>
        <xdr:pic>
          <xdr:nvPicPr>
            <xdr:cNvPr id="268473" name="Imagem 14">
              <a:extLst>
                <a:ext uri="{FF2B5EF4-FFF2-40B4-BE49-F238E27FC236}">
                  <a16:creationId xmlns:a16="http://schemas.microsoft.com/office/drawing/2014/main" id="{7018990D-4241-B52E-A09C-09C718E1CDB9}"/>
                </a:ext>
              </a:extLst>
            </xdr:cNvPr>
            <xdr:cNvPicPr>
              <a:picLocks noChangeAspect="1" noChangeArrowheads="1"/>
              <a:extLst>
                <a:ext uri="{84589F7E-364E-4C9E-8A38-B11213B215E9}">
                  <a14:cameraTool cellRange="'MEM. CÁLCULO'!$D$249:$N$252" spid="_x0000_s319500"/>
                </a:ext>
              </a:extLst>
            </xdr:cNvPicPr>
          </xdr:nvPicPr>
          <xdr:blipFill>
            <a:blip xmlns:r="http://schemas.openxmlformats.org/officeDocument/2006/relationships" r:embed="rId11"/>
            <a:srcRect/>
            <a:stretch>
              <a:fillRect/>
            </a:stretch>
          </xdr:blipFill>
          <xdr:spPr bwMode="auto">
            <a:xfrm>
              <a:off x="12336780" y="34549080"/>
              <a:ext cx="6423660" cy="6400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53340</xdr:colOff>
          <xdr:row>60</xdr:row>
          <xdr:rowOff>30480</xdr:rowOff>
        </xdr:from>
        <xdr:to>
          <xdr:col>11</xdr:col>
          <xdr:colOff>0</xdr:colOff>
          <xdr:row>60</xdr:row>
          <xdr:rowOff>1112520</xdr:rowOff>
        </xdr:to>
        <xdr:pic>
          <xdr:nvPicPr>
            <xdr:cNvPr id="268474" name="Imagem 15">
              <a:extLst>
                <a:ext uri="{FF2B5EF4-FFF2-40B4-BE49-F238E27FC236}">
                  <a16:creationId xmlns:a16="http://schemas.microsoft.com/office/drawing/2014/main" id="{0A234140-B957-27EF-33F7-4DBAACA4E458}"/>
                </a:ext>
              </a:extLst>
            </xdr:cNvPr>
            <xdr:cNvPicPr>
              <a:picLocks noChangeAspect="1" noChangeArrowheads="1"/>
              <a:extLst>
                <a:ext uri="{84589F7E-364E-4C9E-8A38-B11213B215E9}">
                  <a14:cameraTool cellRange="'MEM. CÁLCULO'!$D$259:$N$266" spid="_x0000_s319501"/>
                </a:ext>
              </a:extLst>
            </xdr:cNvPicPr>
          </xdr:nvPicPr>
          <xdr:blipFill>
            <a:blip xmlns:r="http://schemas.openxmlformats.org/officeDocument/2006/relationships" r:embed="rId12"/>
            <a:srcRect/>
            <a:stretch>
              <a:fillRect/>
            </a:stretch>
          </xdr:blipFill>
          <xdr:spPr bwMode="auto">
            <a:xfrm>
              <a:off x="12329160" y="37536120"/>
              <a:ext cx="6431280" cy="10820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53340</xdr:colOff>
          <xdr:row>64</xdr:row>
          <xdr:rowOff>53340</xdr:rowOff>
        </xdr:from>
        <xdr:to>
          <xdr:col>11</xdr:col>
          <xdr:colOff>0</xdr:colOff>
          <xdr:row>64</xdr:row>
          <xdr:rowOff>731520</xdr:rowOff>
        </xdr:to>
        <xdr:pic>
          <xdr:nvPicPr>
            <xdr:cNvPr id="268475" name="Imagem 16">
              <a:extLst>
                <a:ext uri="{FF2B5EF4-FFF2-40B4-BE49-F238E27FC236}">
                  <a16:creationId xmlns:a16="http://schemas.microsoft.com/office/drawing/2014/main" id="{9EC2552A-C752-F86C-6994-67EC7EDDA17B}"/>
                </a:ext>
              </a:extLst>
            </xdr:cNvPr>
            <xdr:cNvPicPr>
              <a:picLocks noChangeAspect="1" noChangeArrowheads="1"/>
              <a:extLst>
                <a:ext uri="{84589F7E-364E-4C9E-8A38-B11213B215E9}">
                  <a14:cameraTool cellRange="'MEM. CÁLCULO'!$D$282:$N$286" spid="_x0000_s319502"/>
                </a:ext>
              </a:extLst>
            </xdr:cNvPicPr>
          </xdr:nvPicPr>
          <xdr:blipFill>
            <a:blip xmlns:r="http://schemas.openxmlformats.org/officeDocument/2006/relationships" r:embed="rId13"/>
            <a:srcRect/>
            <a:stretch>
              <a:fillRect/>
            </a:stretch>
          </xdr:blipFill>
          <xdr:spPr bwMode="auto">
            <a:xfrm>
              <a:off x="12329160" y="40706040"/>
              <a:ext cx="6431280" cy="6781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66</xdr:row>
          <xdr:rowOff>30480</xdr:rowOff>
        </xdr:from>
        <xdr:to>
          <xdr:col>11</xdr:col>
          <xdr:colOff>0</xdr:colOff>
          <xdr:row>66</xdr:row>
          <xdr:rowOff>571500</xdr:rowOff>
        </xdr:to>
        <xdr:pic>
          <xdr:nvPicPr>
            <xdr:cNvPr id="268476" name="Imagem 17">
              <a:extLst>
                <a:ext uri="{FF2B5EF4-FFF2-40B4-BE49-F238E27FC236}">
                  <a16:creationId xmlns:a16="http://schemas.microsoft.com/office/drawing/2014/main" id="{27EC6C09-3CF8-CC08-5B61-A5A14B946115}"/>
                </a:ext>
              </a:extLst>
            </xdr:cNvPr>
            <xdr:cNvPicPr>
              <a:picLocks noChangeAspect="1" noChangeArrowheads="1"/>
              <a:extLst>
                <a:ext uri="{84589F7E-364E-4C9E-8A38-B11213B215E9}">
                  <a14:cameraTool cellRange="'MEM. CÁLCULO'!$D$291:$N$294" spid="_x0000_s319503"/>
                </a:ext>
              </a:extLst>
            </xdr:cNvPicPr>
          </xdr:nvPicPr>
          <xdr:blipFill>
            <a:blip xmlns:r="http://schemas.openxmlformats.org/officeDocument/2006/relationships" r:embed="rId14"/>
            <a:srcRect/>
            <a:stretch>
              <a:fillRect/>
            </a:stretch>
          </xdr:blipFill>
          <xdr:spPr bwMode="auto">
            <a:xfrm>
              <a:off x="12336780" y="41871900"/>
              <a:ext cx="6423660" cy="5410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74</xdr:row>
          <xdr:rowOff>53340</xdr:rowOff>
        </xdr:from>
        <xdr:to>
          <xdr:col>11</xdr:col>
          <xdr:colOff>0</xdr:colOff>
          <xdr:row>75</xdr:row>
          <xdr:rowOff>121920</xdr:rowOff>
        </xdr:to>
        <xdr:pic>
          <xdr:nvPicPr>
            <xdr:cNvPr id="268477" name="Imagem 18">
              <a:extLst>
                <a:ext uri="{FF2B5EF4-FFF2-40B4-BE49-F238E27FC236}">
                  <a16:creationId xmlns:a16="http://schemas.microsoft.com/office/drawing/2014/main" id="{AC072C8A-1D48-D0AD-ACF4-CF8EA6580333}"/>
                </a:ext>
              </a:extLst>
            </xdr:cNvPr>
            <xdr:cNvPicPr>
              <a:picLocks noChangeAspect="1" noChangeArrowheads="1"/>
              <a:extLst>
                <a:ext uri="{84589F7E-364E-4C9E-8A38-B11213B215E9}">
                  <a14:cameraTool cellRange="'MEM. CÁLCULO'!$D$330:$N$334" spid="_x0000_s319504"/>
                </a:ext>
              </a:extLst>
            </xdr:cNvPicPr>
          </xdr:nvPicPr>
          <xdr:blipFill>
            <a:blip xmlns:r="http://schemas.openxmlformats.org/officeDocument/2006/relationships" r:embed="rId15"/>
            <a:srcRect/>
            <a:stretch>
              <a:fillRect/>
            </a:stretch>
          </xdr:blipFill>
          <xdr:spPr bwMode="auto">
            <a:xfrm>
              <a:off x="12306300" y="47876460"/>
              <a:ext cx="6454140" cy="93726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72</xdr:row>
          <xdr:rowOff>91440</xdr:rowOff>
        </xdr:from>
        <xdr:to>
          <xdr:col>11</xdr:col>
          <xdr:colOff>0</xdr:colOff>
          <xdr:row>72</xdr:row>
          <xdr:rowOff>769620</xdr:rowOff>
        </xdr:to>
        <xdr:pic>
          <xdr:nvPicPr>
            <xdr:cNvPr id="268478" name="Imagem 19">
              <a:extLst>
                <a:ext uri="{FF2B5EF4-FFF2-40B4-BE49-F238E27FC236}">
                  <a16:creationId xmlns:a16="http://schemas.microsoft.com/office/drawing/2014/main" id="{166128F8-FEDD-6F3A-4EFB-7245280B1BD3}"/>
                </a:ext>
              </a:extLst>
            </xdr:cNvPr>
            <xdr:cNvPicPr>
              <a:picLocks noChangeAspect="1" noChangeArrowheads="1"/>
              <a:extLst>
                <a:ext uri="{84589F7E-364E-4C9E-8A38-B11213B215E9}">
                  <a14:cameraTool cellRange="'MEM. CÁLCULO'!$D$321:$N$325" spid="_x0000_s319505"/>
                </a:ext>
              </a:extLst>
            </xdr:cNvPicPr>
          </xdr:nvPicPr>
          <xdr:blipFill>
            <a:blip xmlns:r="http://schemas.openxmlformats.org/officeDocument/2006/relationships" r:embed="rId16"/>
            <a:srcRect/>
            <a:stretch>
              <a:fillRect/>
            </a:stretch>
          </xdr:blipFill>
          <xdr:spPr bwMode="auto">
            <a:xfrm>
              <a:off x="12336780" y="44592240"/>
              <a:ext cx="6423660" cy="6781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123</xdr:row>
          <xdr:rowOff>38100</xdr:rowOff>
        </xdr:from>
        <xdr:to>
          <xdr:col>11</xdr:col>
          <xdr:colOff>0</xdr:colOff>
          <xdr:row>123</xdr:row>
          <xdr:rowOff>579120</xdr:rowOff>
        </xdr:to>
        <xdr:pic>
          <xdr:nvPicPr>
            <xdr:cNvPr id="268479" name="Imagem 20">
              <a:extLst>
                <a:ext uri="{FF2B5EF4-FFF2-40B4-BE49-F238E27FC236}">
                  <a16:creationId xmlns:a16="http://schemas.microsoft.com/office/drawing/2014/main" id="{C5945B66-529D-C816-92D0-A811B2DF43BD}"/>
                </a:ext>
              </a:extLst>
            </xdr:cNvPr>
            <xdr:cNvPicPr>
              <a:picLocks noChangeAspect="1" noChangeArrowheads="1"/>
              <a:extLst>
                <a:ext uri="{84589F7E-364E-4C9E-8A38-B11213B215E9}">
                  <a14:cameraTool cellRange="'MEM. CÁLCULO'!$D$527:$N$530" spid="_x0000_s319506"/>
                </a:ext>
              </a:extLst>
            </xdr:cNvPicPr>
          </xdr:nvPicPr>
          <xdr:blipFill>
            <a:blip xmlns:r="http://schemas.openxmlformats.org/officeDocument/2006/relationships" r:embed="rId17"/>
            <a:srcRect/>
            <a:stretch>
              <a:fillRect/>
            </a:stretch>
          </xdr:blipFill>
          <xdr:spPr bwMode="auto">
            <a:xfrm>
              <a:off x="12321540" y="71460360"/>
              <a:ext cx="6438900" cy="5410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53340</xdr:colOff>
          <xdr:row>125</xdr:row>
          <xdr:rowOff>76200</xdr:rowOff>
        </xdr:from>
        <xdr:to>
          <xdr:col>11</xdr:col>
          <xdr:colOff>0</xdr:colOff>
          <xdr:row>125</xdr:row>
          <xdr:rowOff>320040</xdr:rowOff>
        </xdr:to>
        <xdr:pic>
          <xdr:nvPicPr>
            <xdr:cNvPr id="268480" name="Imagem 21">
              <a:extLst>
                <a:ext uri="{FF2B5EF4-FFF2-40B4-BE49-F238E27FC236}">
                  <a16:creationId xmlns:a16="http://schemas.microsoft.com/office/drawing/2014/main" id="{7FE166D3-9530-0002-E980-C89097352143}"/>
                </a:ext>
              </a:extLst>
            </xdr:cNvPr>
            <xdr:cNvPicPr>
              <a:picLocks noChangeAspect="1" noChangeArrowheads="1"/>
              <a:extLst>
                <a:ext uri="{84589F7E-364E-4C9E-8A38-B11213B215E9}">
                  <a14:cameraTool cellRange="'MEM. CÁLCULO'!$D$535:$N$535" spid="_x0000_s319507"/>
                </a:ext>
              </a:extLst>
            </xdr:cNvPicPr>
          </xdr:nvPicPr>
          <xdr:blipFill>
            <a:blip xmlns:r="http://schemas.openxmlformats.org/officeDocument/2006/relationships" r:embed="rId18"/>
            <a:srcRect/>
            <a:stretch>
              <a:fillRect/>
            </a:stretch>
          </xdr:blipFill>
          <xdr:spPr bwMode="auto">
            <a:xfrm>
              <a:off x="12329160" y="72450960"/>
              <a:ext cx="6431280" cy="2438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127</xdr:row>
          <xdr:rowOff>60960</xdr:rowOff>
        </xdr:from>
        <xdr:to>
          <xdr:col>11</xdr:col>
          <xdr:colOff>0</xdr:colOff>
          <xdr:row>127</xdr:row>
          <xdr:rowOff>281940</xdr:rowOff>
        </xdr:to>
        <xdr:pic>
          <xdr:nvPicPr>
            <xdr:cNvPr id="268481" name="Imagem 23">
              <a:extLst>
                <a:ext uri="{FF2B5EF4-FFF2-40B4-BE49-F238E27FC236}">
                  <a16:creationId xmlns:a16="http://schemas.microsoft.com/office/drawing/2014/main" id="{F0F5DA66-DFC7-44BD-3D26-EBD226AAA5DA}"/>
                </a:ext>
              </a:extLst>
            </xdr:cNvPr>
            <xdr:cNvPicPr>
              <a:picLocks noChangeAspect="1" noChangeArrowheads="1"/>
              <a:extLst>
                <a:ext uri="{84589F7E-364E-4C9E-8A38-B11213B215E9}">
                  <a14:cameraTool cellRange="'MEM. CÁLCULO'!$D$540:$N$540" spid="_x0000_s319508"/>
                </a:ext>
              </a:extLst>
            </xdr:cNvPicPr>
          </xdr:nvPicPr>
          <xdr:blipFill>
            <a:blip xmlns:r="http://schemas.openxmlformats.org/officeDocument/2006/relationships" r:embed="rId19"/>
            <a:srcRect/>
            <a:stretch>
              <a:fillRect/>
            </a:stretch>
          </xdr:blipFill>
          <xdr:spPr bwMode="auto">
            <a:xfrm>
              <a:off x="12306300" y="73441560"/>
              <a:ext cx="6454140" cy="2209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135</xdr:row>
          <xdr:rowOff>53340</xdr:rowOff>
        </xdr:from>
        <xdr:to>
          <xdr:col>11</xdr:col>
          <xdr:colOff>0</xdr:colOff>
          <xdr:row>135</xdr:row>
          <xdr:rowOff>998220</xdr:rowOff>
        </xdr:to>
        <xdr:pic>
          <xdr:nvPicPr>
            <xdr:cNvPr id="268482" name="Imagem 24">
              <a:extLst>
                <a:ext uri="{FF2B5EF4-FFF2-40B4-BE49-F238E27FC236}">
                  <a16:creationId xmlns:a16="http://schemas.microsoft.com/office/drawing/2014/main" id="{61EA59E5-8422-E504-2D28-8DBAE52E2ED8}"/>
                </a:ext>
              </a:extLst>
            </xdr:cNvPr>
            <xdr:cNvPicPr>
              <a:picLocks noChangeAspect="1" noChangeArrowheads="1"/>
              <a:extLst>
                <a:ext uri="{84589F7E-364E-4C9E-8A38-B11213B215E9}">
                  <a14:cameraTool cellRange="'MEM. CÁLCULO'!$D$557:$N$563" spid="_x0000_s319509"/>
                </a:ext>
              </a:extLst>
            </xdr:cNvPicPr>
          </xdr:nvPicPr>
          <xdr:blipFill>
            <a:blip xmlns:r="http://schemas.openxmlformats.org/officeDocument/2006/relationships" r:embed="rId20"/>
            <a:srcRect/>
            <a:stretch>
              <a:fillRect/>
            </a:stretch>
          </xdr:blipFill>
          <xdr:spPr bwMode="auto">
            <a:xfrm>
              <a:off x="12321540" y="76619100"/>
              <a:ext cx="6438900" cy="9448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140</xdr:row>
          <xdr:rowOff>45720</xdr:rowOff>
        </xdr:from>
        <xdr:to>
          <xdr:col>11</xdr:col>
          <xdr:colOff>0</xdr:colOff>
          <xdr:row>140</xdr:row>
          <xdr:rowOff>586740</xdr:rowOff>
        </xdr:to>
        <xdr:pic>
          <xdr:nvPicPr>
            <xdr:cNvPr id="268483" name="Imagem 25">
              <a:extLst>
                <a:ext uri="{FF2B5EF4-FFF2-40B4-BE49-F238E27FC236}">
                  <a16:creationId xmlns:a16="http://schemas.microsoft.com/office/drawing/2014/main" id="{458F1A07-D814-AB31-7714-87097C509C8E}"/>
                </a:ext>
              </a:extLst>
            </xdr:cNvPr>
            <xdr:cNvPicPr>
              <a:picLocks noChangeAspect="1" noChangeArrowheads="1"/>
              <a:extLst>
                <a:ext uri="{84589F7E-364E-4C9E-8A38-B11213B215E9}">
                  <a14:cameraTool cellRange="'MEM. CÁLCULO'!$D$579:$N$582" spid="_x0000_s319510"/>
                </a:ext>
              </a:extLst>
            </xdr:cNvPicPr>
          </xdr:nvPicPr>
          <xdr:blipFill>
            <a:blip xmlns:r="http://schemas.openxmlformats.org/officeDocument/2006/relationships" r:embed="rId21"/>
            <a:srcRect/>
            <a:stretch>
              <a:fillRect/>
            </a:stretch>
          </xdr:blipFill>
          <xdr:spPr bwMode="auto">
            <a:xfrm>
              <a:off x="12306300" y="82966560"/>
              <a:ext cx="6454140" cy="5410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53340</xdr:colOff>
          <xdr:row>142</xdr:row>
          <xdr:rowOff>53340</xdr:rowOff>
        </xdr:from>
        <xdr:to>
          <xdr:col>11</xdr:col>
          <xdr:colOff>0</xdr:colOff>
          <xdr:row>142</xdr:row>
          <xdr:rowOff>723900</xdr:rowOff>
        </xdr:to>
        <xdr:pic>
          <xdr:nvPicPr>
            <xdr:cNvPr id="268484" name="Imagem 26">
              <a:extLst>
                <a:ext uri="{FF2B5EF4-FFF2-40B4-BE49-F238E27FC236}">
                  <a16:creationId xmlns:a16="http://schemas.microsoft.com/office/drawing/2014/main" id="{AF5FDF83-55A2-E9EB-F512-373D41DB8D46}"/>
                </a:ext>
              </a:extLst>
            </xdr:cNvPr>
            <xdr:cNvPicPr>
              <a:picLocks noChangeAspect="1" noChangeArrowheads="1"/>
              <a:extLst>
                <a:ext uri="{84589F7E-364E-4C9E-8A38-B11213B215E9}">
                  <a14:cameraTool cellRange="'MEM. CÁLCULO'!$D$587:$N$591" spid="_x0000_s319511"/>
                </a:ext>
              </a:extLst>
            </xdr:cNvPicPr>
          </xdr:nvPicPr>
          <xdr:blipFill>
            <a:blip xmlns:r="http://schemas.openxmlformats.org/officeDocument/2006/relationships" r:embed="rId22"/>
            <a:srcRect/>
            <a:stretch>
              <a:fillRect/>
            </a:stretch>
          </xdr:blipFill>
          <xdr:spPr bwMode="auto">
            <a:xfrm>
              <a:off x="12329160" y="84764880"/>
              <a:ext cx="6431280" cy="67056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144</xdr:row>
          <xdr:rowOff>53340</xdr:rowOff>
        </xdr:from>
        <xdr:to>
          <xdr:col>11</xdr:col>
          <xdr:colOff>0</xdr:colOff>
          <xdr:row>144</xdr:row>
          <xdr:rowOff>861060</xdr:rowOff>
        </xdr:to>
        <xdr:pic>
          <xdr:nvPicPr>
            <xdr:cNvPr id="268485" name="Imagem 27">
              <a:extLst>
                <a:ext uri="{FF2B5EF4-FFF2-40B4-BE49-F238E27FC236}">
                  <a16:creationId xmlns:a16="http://schemas.microsoft.com/office/drawing/2014/main" id="{BF5C4E95-5759-6D1B-27D0-A5981CC83354}"/>
                </a:ext>
              </a:extLst>
            </xdr:cNvPr>
            <xdr:cNvPicPr>
              <a:picLocks noChangeAspect="1" noChangeArrowheads="1"/>
              <a:extLst>
                <a:ext uri="{84589F7E-364E-4C9E-8A38-B11213B215E9}">
                  <a14:cameraTool cellRange="'MEM. CÁLCULO'!$D$596:$N$601" spid="_x0000_s319512"/>
                </a:ext>
              </a:extLst>
            </xdr:cNvPicPr>
          </xdr:nvPicPr>
          <xdr:blipFill>
            <a:blip xmlns:r="http://schemas.openxmlformats.org/officeDocument/2006/relationships" r:embed="rId23"/>
            <a:srcRect/>
            <a:stretch>
              <a:fillRect/>
            </a:stretch>
          </xdr:blipFill>
          <xdr:spPr bwMode="auto">
            <a:xfrm>
              <a:off x="12352020" y="87447120"/>
              <a:ext cx="6408420" cy="8077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145</xdr:row>
          <xdr:rowOff>60960</xdr:rowOff>
        </xdr:from>
        <xdr:to>
          <xdr:col>11</xdr:col>
          <xdr:colOff>0</xdr:colOff>
          <xdr:row>145</xdr:row>
          <xdr:rowOff>609600</xdr:rowOff>
        </xdr:to>
        <xdr:pic>
          <xdr:nvPicPr>
            <xdr:cNvPr id="268486" name="Imagem 28">
              <a:extLst>
                <a:ext uri="{FF2B5EF4-FFF2-40B4-BE49-F238E27FC236}">
                  <a16:creationId xmlns:a16="http://schemas.microsoft.com/office/drawing/2014/main" id="{5B10EFAA-E583-44F0-BE55-FF125444C8A7}"/>
                </a:ext>
              </a:extLst>
            </xdr:cNvPr>
            <xdr:cNvPicPr>
              <a:picLocks noChangeAspect="1" noChangeArrowheads="1"/>
              <a:extLst>
                <a:ext uri="{84589F7E-364E-4C9E-8A38-B11213B215E9}">
                  <a14:cameraTool cellRange="'MEM. CÁLCULO'!$D$606:$N$609" spid="_x0000_s319513"/>
                </a:ext>
              </a:extLst>
            </xdr:cNvPicPr>
          </xdr:nvPicPr>
          <xdr:blipFill>
            <a:blip xmlns:r="http://schemas.openxmlformats.org/officeDocument/2006/relationships" r:embed="rId24"/>
            <a:srcRect/>
            <a:stretch>
              <a:fillRect/>
            </a:stretch>
          </xdr:blipFill>
          <xdr:spPr bwMode="auto">
            <a:xfrm>
              <a:off x="12321540" y="88666320"/>
              <a:ext cx="6438900" cy="5486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53340</xdr:colOff>
          <xdr:row>147</xdr:row>
          <xdr:rowOff>53340</xdr:rowOff>
        </xdr:from>
        <xdr:to>
          <xdr:col>11</xdr:col>
          <xdr:colOff>0</xdr:colOff>
          <xdr:row>147</xdr:row>
          <xdr:rowOff>594360</xdr:rowOff>
        </xdr:to>
        <xdr:pic>
          <xdr:nvPicPr>
            <xdr:cNvPr id="268487" name="Imagem 29">
              <a:extLst>
                <a:ext uri="{FF2B5EF4-FFF2-40B4-BE49-F238E27FC236}">
                  <a16:creationId xmlns:a16="http://schemas.microsoft.com/office/drawing/2014/main" id="{81F00D49-6661-C3F3-87CA-CEE70CC61650}"/>
                </a:ext>
              </a:extLst>
            </xdr:cNvPr>
            <xdr:cNvPicPr>
              <a:picLocks noChangeAspect="1" noChangeArrowheads="1"/>
              <a:extLst>
                <a:ext uri="{84589F7E-364E-4C9E-8A38-B11213B215E9}">
                  <a14:cameraTool cellRange="'MEM. CÁLCULO'!$D$614:$N$617" spid="_x0000_s319514"/>
                </a:ext>
              </a:extLst>
            </xdr:cNvPicPr>
          </xdr:nvPicPr>
          <xdr:blipFill>
            <a:blip xmlns:r="http://schemas.openxmlformats.org/officeDocument/2006/relationships" r:embed="rId25"/>
            <a:srcRect/>
            <a:stretch>
              <a:fillRect/>
            </a:stretch>
          </xdr:blipFill>
          <xdr:spPr bwMode="auto">
            <a:xfrm>
              <a:off x="12329160" y="90304620"/>
              <a:ext cx="6431280" cy="5410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150</xdr:row>
          <xdr:rowOff>60960</xdr:rowOff>
        </xdr:from>
        <xdr:to>
          <xdr:col>11</xdr:col>
          <xdr:colOff>0</xdr:colOff>
          <xdr:row>150</xdr:row>
          <xdr:rowOff>1127760</xdr:rowOff>
        </xdr:to>
        <xdr:pic>
          <xdr:nvPicPr>
            <xdr:cNvPr id="268488" name="Imagem 30">
              <a:extLst>
                <a:ext uri="{FF2B5EF4-FFF2-40B4-BE49-F238E27FC236}">
                  <a16:creationId xmlns:a16="http://schemas.microsoft.com/office/drawing/2014/main" id="{588E3A26-1412-6131-65B0-373090D8D32C}"/>
                </a:ext>
              </a:extLst>
            </xdr:cNvPr>
            <xdr:cNvPicPr>
              <a:picLocks noChangeAspect="1" noChangeArrowheads="1"/>
              <a:extLst>
                <a:ext uri="{84589F7E-364E-4C9E-8A38-B11213B215E9}">
                  <a14:cameraTool cellRange="'MEM. CÁLCULO'!$D$628:$N$635" spid="_x0000_s319515"/>
                </a:ext>
              </a:extLst>
            </xdr:cNvPicPr>
          </xdr:nvPicPr>
          <xdr:blipFill>
            <a:blip xmlns:r="http://schemas.openxmlformats.org/officeDocument/2006/relationships" r:embed="rId26"/>
            <a:srcRect/>
            <a:stretch>
              <a:fillRect/>
            </a:stretch>
          </xdr:blipFill>
          <xdr:spPr bwMode="auto">
            <a:xfrm>
              <a:off x="12321540" y="92087700"/>
              <a:ext cx="6438900" cy="106680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53340</xdr:colOff>
          <xdr:row>152</xdr:row>
          <xdr:rowOff>160020</xdr:rowOff>
        </xdr:from>
        <xdr:to>
          <xdr:col>11</xdr:col>
          <xdr:colOff>0</xdr:colOff>
          <xdr:row>154</xdr:row>
          <xdr:rowOff>7619</xdr:rowOff>
        </xdr:to>
        <xdr:pic>
          <xdr:nvPicPr>
            <xdr:cNvPr id="268489" name="Imagem 31">
              <a:extLst>
                <a:ext uri="{FF2B5EF4-FFF2-40B4-BE49-F238E27FC236}">
                  <a16:creationId xmlns:a16="http://schemas.microsoft.com/office/drawing/2014/main" id="{2F0BD04C-3E8F-3F8C-D0C8-298FDB5356CF}"/>
                </a:ext>
              </a:extLst>
            </xdr:cNvPr>
            <xdr:cNvPicPr>
              <a:picLocks noChangeAspect="1" noChangeArrowheads="1"/>
              <a:extLst>
                <a:ext uri="{84589F7E-364E-4C9E-8A38-B11213B215E9}">
                  <a14:cameraTool cellRange="'MEM. CÁLCULO'!$D$640:$N$645" spid="_x0000_s319516"/>
                </a:ext>
              </a:extLst>
            </xdr:cNvPicPr>
          </xdr:nvPicPr>
          <xdr:blipFill>
            <a:blip xmlns:r="http://schemas.openxmlformats.org/officeDocument/2006/relationships" r:embed="rId27"/>
            <a:srcRect/>
            <a:stretch>
              <a:fillRect/>
            </a:stretch>
          </xdr:blipFill>
          <xdr:spPr bwMode="auto">
            <a:xfrm>
              <a:off x="12329160" y="94335600"/>
              <a:ext cx="6431280" cy="10439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53340</xdr:colOff>
          <xdr:row>156</xdr:row>
          <xdr:rowOff>137160</xdr:rowOff>
        </xdr:from>
        <xdr:to>
          <xdr:col>11</xdr:col>
          <xdr:colOff>0</xdr:colOff>
          <xdr:row>157</xdr:row>
          <xdr:rowOff>182880</xdr:rowOff>
        </xdr:to>
        <xdr:pic>
          <xdr:nvPicPr>
            <xdr:cNvPr id="268490" name="Imagem 32">
              <a:extLst>
                <a:ext uri="{FF2B5EF4-FFF2-40B4-BE49-F238E27FC236}">
                  <a16:creationId xmlns:a16="http://schemas.microsoft.com/office/drawing/2014/main" id="{8990E82C-E0BD-7BBF-3636-0DBC8BC859B6}"/>
                </a:ext>
              </a:extLst>
            </xdr:cNvPr>
            <xdr:cNvPicPr>
              <a:picLocks noChangeAspect="1" noChangeArrowheads="1"/>
              <a:extLst>
                <a:ext uri="{84589F7E-364E-4C9E-8A38-B11213B215E9}">
                  <a14:cameraTool cellRange="'MEM. CÁLCULO'!$D$655:$N$659" spid="_x0000_s319517"/>
                </a:ext>
              </a:extLst>
            </xdr:cNvPicPr>
          </xdr:nvPicPr>
          <xdr:blipFill>
            <a:blip xmlns:r="http://schemas.openxmlformats.org/officeDocument/2006/relationships" r:embed="rId28"/>
            <a:srcRect/>
            <a:stretch>
              <a:fillRect/>
            </a:stretch>
          </xdr:blipFill>
          <xdr:spPr bwMode="auto">
            <a:xfrm>
              <a:off x="12329160" y="95996760"/>
              <a:ext cx="6431280" cy="8305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191</xdr:row>
          <xdr:rowOff>45720</xdr:rowOff>
        </xdr:from>
        <xdr:to>
          <xdr:col>11</xdr:col>
          <xdr:colOff>0</xdr:colOff>
          <xdr:row>191</xdr:row>
          <xdr:rowOff>723900</xdr:rowOff>
        </xdr:to>
        <xdr:pic>
          <xdr:nvPicPr>
            <xdr:cNvPr id="268491" name="Imagem 33">
              <a:extLst>
                <a:ext uri="{FF2B5EF4-FFF2-40B4-BE49-F238E27FC236}">
                  <a16:creationId xmlns:a16="http://schemas.microsoft.com/office/drawing/2014/main" id="{F64B4136-015A-FAAE-303F-BFFCC6E2A60A}"/>
                </a:ext>
              </a:extLst>
            </xdr:cNvPr>
            <xdr:cNvPicPr>
              <a:picLocks noChangeAspect="1" noChangeArrowheads="1"/>
              <a:extLst>
                <a:ext uri="{84589F7E-364E-4C9E-8A38-B11213B215E9}">
                  <a14:cameraTool cellRange="'MEM. CÁLCULO'!$D$751:$N$755" spid="_x0000_s319518"/>
                </a:ext>
              </a:extLst>
            </xdr:cNvPicPr>
          </xdr:nvPicPr>
          <xdr:blipFill>
            <a:blip xmlns:r="http://schemas.openxmlformats.org/officeDocument/2006/relationships" r:embed="rId29"/>
            <a:srcRect/>
            <a:stretch>
              <a:fillRect/>
            </a:stretch>
          </xdr:blipFill>
          <xdr:spPr bwMode="auto">
            <a:xfrm>
              <a:off x="12344400" y="117401340"/>
              <a:ext cx="6416040" cy="6781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192</xdr:row>
          <xdr:rowOff>83820</xdr:rowOff>
        </xdr:from>
        <xdr:to>
          <xdr:col>11</xdr:col>
          <xdr:colOff>0</xdr:colOff>
          <xdr:row>192</xdr:row>
          <xdr:rowOff>762000</xdr:rowOff>
        </xdr:to>
        <xdr:pic>
          <xdr:nvPicPr>
            <xdr:cNvPr id="268492" name="Imagem 34">
              <a:extLst>
                <a:ext uri="{FF2B5EF4-FFF2-40B4-BE49-F238E27FC236}">
                  <a16:creationId xmlns:a16="http://schemas.microsoft.com/office/drawing/2014/main" id="{D04CF7EE-1945-5394-4885-FB2B0FF03B7E}"/>
                </a:ext>
              </a:extLst>
            </xdr:cNvPr>
            <xdr:cNvPicPr>
              <a:picLocks noChangeAspect="1" noChangeArrowheads="1"/>
              <a:extLst>
                <a:ext uri="{84589F7E-364E-4C9E-8A38-B11213B215E9}">
                  <a14:cameraTool cellRange="'MEM. CÁLCULO'!$D$760:$N$764" spid="_x0000_s319519"/>
                </a:ext>
              </a:extLst>
            </xdr:cNvPicPr>
          </xdr:nvPicPr>
          <xdr:blipFill>
            <a:blip xmlns:r="http://schemas.openxmlformats.org/officeDocument/2006/relationships" r:embed="rId30"/>
            <a:srcRect/>
            <a:stretch>
              <a:fillRect/>
            </a:stretch>
          </xdr:blipFill>
          <xdr:spPr bwMode="auto">
            <a:xfrm>
              <a:off x="12321540" y="118437660"/>
              <a:ext cx="6438900" cy="6781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194</xdr:row>
          <xdr:rowOff>91440</xdr:rowOff>
        </xdr:from>
        <xdr:to>
          <xdr:col>10</xdr:col>
          <xdr:colOff>3169920</xdr:colOff>
          <xdr:row>194</xdr:row>
          <xdr:rowOff>304800</xdr:rowOff>
        </xdr:to>
        <xdr:pic>
          <xdr:nvPicPr>
            <xdr:cNvPr id="268493" name="Imagem 35">
              <a:extLst>
                <a:ext uri="{FF2B5EF4-FFF2-40B4-BE49-F238E27FC236}">
                  <a16:creationId xmlns:a16="http://schemas.microsoft.com/office/drawing/2014/main" id="{3695D59E-9C09-0B93-5C9F-9B65032B9D6F}"/>
                </a:ext>
              </a:extLst>
            </xdr:cNvPr>
            <xdr:cNvPicPr>
              <a:picLocks noChangeAspect="1" noChangeArrowheads="1"/>
              <a:extLst>
                <a:ext uri="{84589F7E-364E-4C9E-8A38-B11213B215E9}">
                  <a14:cameraTool cellRange="'MEM. CÁLCULO'!$D$769:$N$769" spid="_x0000_s319520"/>
                </a:ext>
              </a:extLst>
            </xdr:cNvPicPr>
          </xdr:nvPicPr>
          <xdr:blipFill>
            <a:blip xmlns:r="http://schemas.openxmlformats.org/officeDocument/2006/relationships" r:embed="rId31"/>
            <a:srcRect/>
            <a:stretch>
              <a:fillRect/>
            </a:stretch>
          </xdr:blipFill>
          <xdr:spPr bwMode="auto">
            <a:xfrm>
              <a:off x="12336780" y="119702580"/>
              <a:ext cx="5486400" cy="21336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195</xdr:row>
          <xdr:rowOff>22860</xdr:rowOff>
        </xdr:from>
        <xdr:to>
          <xdr:col>10</xdr:col>
          <xdr:colOff>3139440</xdr:colOff>
          <xdr:row>195</xdr:row>
          <xdr:rowOff>213360</xdr:rowOff>
        </xdr:to>
        <xdr:pic>
          <xdr:nvPicPr>
            <xdr:cNvPr id="268494" name="Imagem 36">
              <a:extLst>
                <a:ext uri="{FF2B5EF4-FFF2-40B4-BE49-F238E27FC236}">
                  <a16:creationId xmlns:a16="http://schemas.microsoft.com/office/drawing/2014/main" id="{106B6EA0-5149-6CE4-4251-D6EF3384B8A7}"/>
                </a:ext>
              </a:extLst>
            </xdr:cNvPr>
            <xdr:cNvPicPr>
              <a:picLocks noChangeAspect="1" noChangeArrowheads="1"/>
              <a:extLst>
                <a:ext uri="{84589F7E-364E-4C9E-8A38-B11213B215E9}">
                  <a14:cameraTool cellRange="'MEM. CÁLCULO'!$D$774:$N$774" spid="_x0000_s319521"/>
                </a:ext>
              </a:extLst>
            </xdr:cNvPicPr>
          </xdr:nvPicPr>
          <xdr:blipFill>
            <a:blip xmlns:r="http://schemas.openxmlformats.org/officeDocument/2006/relationships" r:embed="rId32"/>
            <a:srcRect/>
            <a:stretch>
              <a:fillRect/>
            </a:stretch>
          </xdr:blipFill>
          <xdr:spPr bwMode="auto">
            <a:xfrm>
              <a:off x="12306300" y="120114060"/>
              <a:ext cx="5486400" cy="19050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200</xdr:row>
          <xdr:rowOff>60960</xdr:rowOff>
        </xdr:from>
        <xdr:to>
          <xdr:col>11</xdr:col>
          <xdr:colOff>0</xdr:colOff>
          <xdr:row>200</xdr:row>
          <xdr:rowOff>739140</xdr:rowOff>
        </xdr:to>
        <xdr:pic>
          <xdr:nvPicPr>
            <xdr:cNvPr id="268495" name="Imagem 37">
              <a:extLst>
                <a:ext uri="{FF2B5EF4-FFF2-40B4-BE49-F238E27FC236}">
                  <a16:creationId xmlns:a16="http://schemas.microsoft.com/office/drawing/2014/main" id="{9B1E0329-FE9F-B1ED-B0EB-9E03892C6483}"/>
                </a:ext>
              </a:extLst>
            </xdr:cNvPr>
            <xdr:cNvPicPr>
              <a:picLocks noChangeAspect="1" noChangeArrowheads="1"/>
              <a:extLst>
                <a:ext uri="{84589F7E-364E-4C9E-8A38-B11213B215E9}">
                  <a14:cameraTool cellRange="'MEM. CÁLCULO'!$D$791:$N$795" spid="_x0000_s319522"/>
                </a:ext>
              </a:extLst>
            </xdr:cNvPicPr>
          </xdr:nvPicPr>
          <xdr:blipFill>
            <a:blip xmlns:r="http://schemas.openxmlformats.org/officeDocument/2006/relationships" r:embed="rId33"/>
            <a:srcRect/>
            <a:stretch>
              <a:fillRect/>
            </a:stretch>
          </xdr:blipFill>
          <xdr:spPr bwMode="auto">
            <a:xfrm>
              <a:off x="12321540" y="122613420"/>
              <a:ext cx="6438900" cy="6781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204</xdr:row>
          <xdr:rowOff>53340</xdr:rowOff>
        </xdr:from>
        <xdr:to>
          <xdr:col>11</xdr:col>
          <xdr:colOff>0</xdr:colOff>
          <xdr:row>204</xdr:row>
          <xdr:rowOff>731520</xdr:rowOff>
        </xdr:to>
        <xdr:pic>
          <xdr:nvPicPr>
            <xdr:cNvPr id="268496" name="Imagem 38">
              <a:extLst>
                <a:ext uri="{FF2B5EF4-FFF2-40B4-BE49-F238E27FC236}">
                  <a16:creationId xmlns:a16="http://schemas.microsoft.com/office/drawing/2014/main" id="{64118B5E-7249-BD47-4EB5-445ACC4E8661}"/>
                </a:ext>
              </a:extLst>
            </xdr:cNvPr>
            <xdr:cNvPicPr>
              <a:picLocks noChangeAspect="1" noChangeArrowheads="1"/>
              <a:extLst>
                <a:ext uri="{84589F7E-364E-4C9E-8A38-B11213B215E9}">
                  <a14:cameraTool cellRange="'MEM. CÁLCULO'!$D$802:$N$806" spid="_x0000_s319523"/>
                </a:ext>
              </a:extLst>
            </xdr:cNvPicPr>
          </xdr:nvPicPr>
          <xdr:blipFill>
            <a:blip xmlns:r="http://schemas.openxmlformats.org/officeDocument/2006/relationships" r:embed="rId34"/>
            <a:srcRect/>
            <a:stretch>
              <a:fillRect/>
            </a:stretch>
          </xdr:blipFill>
          <xdr:spPr bwMode="auto">
            <a:xfrm>
              <a:off x="12306300" y="124122180"/>
              <a:ext cx="6454140" cy="6781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206</xdr:row>
          <xdr:rowOff>30480</xdr:rowOff>
        </xdr:from>
        <xdr:to>
          <xdr:col>11</xdr:col>
          <xdr:colOff>0</xdr:colOff>
          <xdr:row>206</xdr:row>
          <xdr:rowOff>701040</xdr:rowOff>
        </xdr:to>
        <xdr:pic>
          <xdr:nvPicPr>
            <xdr:cNvPr id="268497" name="Imagem 39">
              <a:extLst>
                <a:ext uri="{FF2B5EF4-FFF2-40B4-BE49-F238E27FC236}">
                  <a16:creationId xmlns:a16="http://schemas.microsoft.com/office/drawing/2014/main" id="{6B064719-B19B-8A50-83B9-06E903C41E15}"/>
                </a:ext>
              </a:extLst>
            </xdr:cNvPr>
            <xdr:cNvPicPr>
              <a:picLocks noChangeAspect="1" noChangeArrowheads="1"/>
              <a:extLst>
                <a:ext uri="{84589F7E-364E-4C9E-8A38-B11213B215E9}">
                  <a14:cameraTool cellRange="'MEM. CÁLCULO'!$D$811:$N$815" spid="_x0000_s319524"/>
                </a:ext>
              </a:extLst>
            </xdr:cNvPicPr>
          </xdr:nvPicPr>
          <xdr:blipFill>
            <a:blip xmlns:r="http://schemas.openxmlformats.org/officeDocument/2006/relationships" r:embed="rId35"/>
            <a:srcRect/>
            <a:stretch>
              <a:fillRect/>
            </a:stretch>
          </xdr:blipFill>
          <xdr:spPr bwMode="auto">
            <a:xfrm>
              <a:off x="12306300" y="125219460"/>
              <a:ext cx="6454140" cy="67056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53340</xdr:colOff>
          <xdr:row>207</xdr:row>
          <xdr:rowOff>60960</xdr:rowOff>
        </xdr:from>
        <xdr:to>
          <xdr:col>11</xdr:col>
          <xdr:colOff>0</xdr:colOff>
          <xdr:row>208</xdr:row>
          <xdr:rowOff>22860</xdr:rowOff>
        </xdr:to>
        <xdr:pic>
          <xdr:nvPicPr>
            <xdr:cNvPr id="268498" name="Imagem 40">
              <a:extLst>
                <a:ext uri="{FF2B5EF4-FFF2-40B4-BE49-F238E27FC236}">
                  <a16:creationId xmlns:a16="http://schemas.microsoft.com/office/drawing/2014/main" id="{2803C02B-5785-EF12-54FE-A3AA816C4E6C}"/>
                </a:ext>
              </a:extLst>
            </xdr:cNvPr>
            <xdr:cNvPicPr>
              <a:picLocks noChangeAspect="1" noChangeArrowheads="1"/>
              <a:extLst>
                <a:ext uri="{84589F7E-364E-4C9E-8A38-B11213B215E9}">
                  <a14:cameraTool cellRange="'MEM. CÁLCULO'!$D$820:$N$824" spid="_x0000_s319525"/>
                </a:ext>
              </a:extLst>
            </xdr:cNvPicPr>
          </xdr:nvPicPr>
          <xdr:blipFill>
            <a:blip xmlns:r="http://schemas.openxmlformats.org/officeDocument/2006/relationships" r:embed="rId36"/>
            <a:srcRect/>
            <a:stretch>
              <a:fillRect/>
            </a:stretch>
          </xdr:blipFill>
          <xdr:spPr bwMode="auto">
            <a:xfrm>
              <a:off x="12329160" y="126164340"/>
              <a:ext cx="6431280" cy="86106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xdr:colOff>
          <xdr:row>209</xdr:row>
          <xdr:rowOff>38100</xdr:rowOff>
        </xdr:from>
        <xdr:to>
          <xdr:col>10</xdr:col>
          <xdr:colOff>3162300</xdr:colOff>
          <xdr:row>209</xdr:row>
          <xdr:rowOff>236220</xdr:rowOff>
        </xdr:to>
        <xdr:pic>
          <xdr:nvPicPr>
            <xdr:cNvPr id="268499" name="Imagem 41">
              <a:extLst>
                <a:ext uri="{FF2B5EF4-FFF2-40B4-BE49-F238E27FC236}">
                  <a16:creationId xmlns:a16="http://schemas.microsoft.com/office/drawing/2014/main" id="{63CF58B5-75CB-8D9E-192A-9465FB253844}"/>
                </a:ext>
              </a:extLst>
            </xdr:cNvPr>
            <xdr:cNvPicPr>
              <a:picLocks noChangeAspect="1" noChangeArrowheads="1"/>
              <a:extLst>
                <a:ext uri="{84589F7E-364E-4C9E-8A38-B11213B215E9}">
                  <a14:cameraTool cellRange="'MEM. CÁLCULO'!$D$829:$N$829" spid="_x0000_s319526"/>
                </a:ext>
              </a:extLst>
            </xdr:cNvPicPr>
          </xdr:nvPicPr>
          <xdr:blipFill>
            <a:blip xmlns:r="http://schemas.openxmlformats.org/officeDocument/2006/relationships" r:embed="rId37"/>
            <a:srcRect/>
            <a:stretch>
              <a:fillRect/>
            </a:stretch>
          </xdr:blipFill>
          <xdr:spPr bwMode="auto">
            <a:xfrm>
              <a:off x="12283440" y="127543560"/>
              <a:ext cx="5532120" cy="1981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214</xdr:row>
          <xdr:rowOff>76200</xdr:rowOff>
        </xdr:from>
        <xdr:to>
          <xdr:col>10</xdr:col>
          <xdr:colOff>3177540</xdr:colOff>
          <xdr:row>214</xdr:row>
          <xdr:rowOff>312420</xdr:rowOff>
        </xdr:to>
        <xdr:pic>
          <xdr:nvPicPr>
            <xdr:cNvPr id="268500" name="Imagem 42">
              <a:extLst>
                <a:ext uri="{FF2B5EF4-FFF2-40B4-BE49-F238E27FC236}">
                  <a16:creationId xmlns:a16="http://schemas.microsoft.com/office/drawing/2014/main" id="{A2262169-A768-6668-6AB9-D9306EC71714}"/>
                </a:ext>
              </a:extLst>
            </xdr:cNvPr>
            <xdr:cNvPicPr>
              <a:picLocks noChangeAspect="1" noChangeArrowheads="1"/>
              <a:extLst>
                <a:ext uri="{84589F7E-364E-4C9E-8A38-B11213B215E9}">
                  <a14:cameraTool cellRange="'MEM. CÁLCULO'!$D$844:$N$844" spid="_x0000_s319527"/>
                </a:ext>
              </a:extLst>
            </xdr:cNvPicPr>
          </xdr:nvPicPr>
          <xdr:blipFill>
            <a:blip xmlns:r="http://schemas.openxmlformats.org/officeDocument/2006/relationships" r:embed="rId38"/>
            <a:srcRect/>
            <a:stretch>
              <a:fillRect/>
            </a:stretch>
          </xdr:blipFill>
          <xdr:spPr bwMode="auto">
            <a:xfrm>
              <a:off x="12321540" y="130263900"/>
              <a:ext cx="5509260" cy="2362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216</xdr:row>
          <xdr:rowOff>76200</xdr:rowOff>
        </xdr:from>
        <xdr:to>
          <xdr:col>10</xdr:col>
          <xdr:colOff>3169920</xdr:colOff>
          <xdr:row>216</xdr:row>
          <xdr:rowOff>289560</xdr:rowOff>
        </xdr:to>
        <xdr:pic>
          <xdr:nvPicPr>
            <xdr:cNvPr id="268501" name="Imagem 43">
              <a:extLst>
                <a:ext uri="{FF2B5EF4-FFF2-40B4-BE49-F238E27FC236}">
                  <a16:creationId xmlns:a16="http://schemas.microsoft.com/office/drawing/2014/main" id="{26E065C5-B9E3-1791-C46A-748190407446}"/>
                </a:ext>
              </a:extLst>
            </xdr:cNvPr>
            <xdr:cNvPicPr>
              <a:picLocks noChangeAspect="1" noChangeArrowheads="1"/>
              <a:extLst>
                <a:ext uri="{84589F7E-364E-4C9E-8A38-B11213B215E9}">
                  <a14:cameraTool cellRange="'MEM. CÁLCULO'!$D$851:$N$851" spid="_x0000_s319528"/>
                </a:ext>
              </a:extLst>
            </xdr:cNvPicPr>
          </xdr:nvPicPr>
          <xdr:blipFill>
            <a:blip xmlns:r="http://schemas.openxmlformats.org/officeDocument/2006/relationships" r:embed="rId39"/>
            <a:srcRect/>
            <a:stretch>
              <a:fillRect/>
            </a:stretch>
          </xdr:blipFill>
          <xdr:spPr bwMode="auto">
            <a:xfrm>
              <a:off x="12321540" y="131284980"/>
              <a:ext cx="5501640" cy="21336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218</xdr:row>
          <xdr:rowOff>91440</xdr:rowOff>
        </xdr:from>
        <xdr:to>
          <xdr:col>11</xdr:col>
          <xdr:colOff>0</xdr:colOff>
          <xdr:row>218</xdr:row>
          <xdr:rowOff>289560</xdr:rowOff>
        </xdr:to>
        <xdr:pic>
          <xdr:nvPicPr>
            <xdr:cNvPr id="268502" name="Imagem 44">
              <a:extLst>
                <a:ext uri="{FF2B5EF4-FFF2-40B4-BE49-F238E27FC236}">
                  <a16:creationId xmlns:a16="http://schemas.microsoft.com/office/drawing/2014/main" id="{6C0D6BB2-5DAC-B7C7-990C-1FEB5ADF469D}"/>
                </a:ext>
              </a:extLst>
            </xdr:cNvPr>
            <xdr:cNvPicPr>
              <a:picLocks noChangeAspect="1" noChangeArrowheads="1"/>
              <a:extLst>
                <a:ext uri="{84589F7E-364E-4C9E-8A38-B11213B215E9}">
                  <a14:cameraTool cellRange="'MEM. CÁLCULO'!$D$856:$N$856" spid="_x0000_s319529"/>
                </a:ext>
              </a:extLst>
            </xdr:cNvPicPr>
          </xdr:nvPicPr>
          <xdr:blipFill>
            <a:blip xmlns:r="http://schemas.openxmlformats.org/officeDocument/2006/relationships" r:embed="rId40"/>
            <a:srcRect/>
            <a:stretch>
              <a:fillRect/>
            </a:stretch>
          </xdr:blipFill>
          <xdr:spPr bwMode="auto">
            <a:xfrm>
              <a:off x="12344400" y="132877560"/>
              <a:ext cx="6416040" cy="1981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231</xdr:row>
          <xdr:rowOff>60960</xdr:rowOff>
        </xdr:from>
        <xdr:to>
          <xdr:col>11</xdr:col>
          <xdr:colOff>0</xdr:colOff>
          <xdr:row>231</xdr:row>
          <xdr:rowOff>228600</xdr:rowOff>
        </xdr:to>
        <xdr:pic>
          <xdr:nvPicPr>
            <xdr:cNvPr id="268503" name="Imagem 45">
              <a:extLst>
                <a:ext uri="{FF2B5EF4-FFF2-40B4-BE49-F238E27FC236}">
                  <a16:creationId xmlns:a16="http://schemas.microsoft.com/office/drawing/2014/main" id="{4AF9C30A-29CE-B988-ED0E-E2E1967A00C1}"/>
                </a:ext>
              </a:extLst>
            </xdr:cNvPr>
            <xdr:cNvPicPr>
              <a:picLocks noChangeAspect="1" noChangeArrowheads="1"/>
              <a:extLst>
                <a:ext uri="{84589F7E-364E-4C9E-8A38-B11213B215E9}">
                  <a14:cameraTool cellRange="'MEM. CÁLCULO'!$D$894:$N$894" spid="_x0000_s319530"/>
                </a:ext>
              </a:extLst>
            </xdr:cNvPicPr>
          </xdr:nvPicPr>
          <xdr:blipFill>
            <a:blip xmlns:r="http://schemas.openxmlformats.org/officeDocument/2006/relationships" r:embed="rId41"/>
            <a:srcRect/>
            <a:stretch>
              <a:fillRect/>
            </a:stretch>
          </xdr:blipFill>
          <xdr:spPr bwMode="auto">
            <a:xfrm>
              <a:off x="12306300" y="140101320"/>
              <a:ext cx="6454140" cy="1676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237</xdr:row>
          <xdr:rowOff>152400</xdr:rowOff>
        </xdr:from>
        <xdr:to>
          <xdr:col>11</xdr:col>
          <xdr:colOff>0</xdr:colOff>
          <xdr:row>237</xdr:row>
          <xdr:rowOff>1767840</xdr:rowOff>
        </xdr:to>
        <xdr:pic>
          <xdr:nvPicPr>
            <xdr:cNvPr id="268504" name="Imagem 46">
              <a:extLst>
                <a:ext uri="{FF2B5EF4-FFF2-40B4-BE49-F238E27FC236}">
                  <a16:creationId xmlns:a16="http://schemas.microsoft.com/office/drawing/2014/main" id="{CD49261F-33CA-9F97-A07B-AFBF7F5DCE4D}"/>
                </a:ext>
              </a:extLst>
            </xdr:cNvPr>
            <xdr:cNvPicPr>
              <a:picLocks noChangeAspect="1" noChangeArrowheads="1"/>
              <a:extLst>
                <a:ext uri="{84589F7E-364E-4C9E-8A38-B11213B215E9}">
                  <a14:cameraTool cellRange="'MEM. CÁLCULO'!$D$910:$N$921" spid="_x0000_s319531"/>
                </a:ext>
              </a:extLst>
            </xdr:cNvPicPr>
          </xdr:nvPicPr>
          <xdr:blipFill>
            <a:blip xmlns:r="http://schemas.openxmlformats.org/officeDocument/2006/relationships" r:embed="rId42"/>
            <a:srcRect/>
            <a:stretch>
              <a:fillRect/>
            </a:stretch>
          </xdr:blipFill>
          <xdr:spPr bwMode="auto">
            <a:xfrm>
              <a:off x="12367260" y="141701520"/>
              <a:ext cx="6393180" cy="16154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54</xdr:row>
          <xdr:rowOff>30480</xdr:rowOff>
        </xdr:from>
        <xdr:to>
          <xdr:col>11</xdr:col>
          <xdr:colOff>0</xdr:colOff>
          <xdr:row>55</xdr:row>
          <xdr:rowOff>0</xdr:rowOff>
        </xdr:to>
        <xdr:pic>
          <xdr:nvPicPr>
            <xdr:cNvPr id="268505" name="Picture 210">
              <a:extLst>
                <a:ext uri="{FF2B5EF4-FFF2-40B4-BE49-F238E27FC236}">
                  <a16:creationId xmlns:a16="http://schemas.microsoft.com/office/drawing/2014/main" id="{D0665C79-360F-6E15-57E1-49843C76CF9D}"/>
                </a:ext>
              </a:extLst>
            </xdr:cNvPr>
            <xdr:cNvPicPr>
              <a:picLocks noChangeAspect="1" noChangeArrowheads="1"/>
              <a:extLst>
                <a:ext uri="{84589F7E-364E-4C9E-8A38-B11213B215E9}">
                  <a14:cameraTool cellRange="'MEM. CÁLCULO'!$D$234:$N$234" spid="_x0000_s319532"/>
                </a:ext>
              </a:extLst>
            </xdr:cNvPicPr>
          </xdr:nvPicPr>
          <xdr:blipFill>
            <a:blip xmlns:r="http://schemas.openxmlformats.org/officeDocument/2006/relationships" r:embed="rId43"/>
            <a:srcRect/>
            <a:stretch>
              <a:fillRect/>
            </a:stretch>
          </xdr:blipFill>
          <xdr:spPr bwMode="auto">
            <a:xfrm>
              <a:off x="12306300" y="33101280"/>
              <a:ext cx="6454140" cy="30480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38</xdr:row>
          <xdr:rowOff>129540</xdr:rowOff>
        </xdr:from>
        <xdr:to>
          <xdr:col>11</xdr:col>
          <xdr:colOff>0</xdr:colOff>
          <xdr:row>39</xdr:row>
          <xdr:rowOff>1341120</xdr:rowOff>
        </xdr:to>
        <xdr:pic>
          <xdr:nvPicPr>
            <xdr:cNvPr id="268506" name="Picture 217082">
              <a:extLst>
                <a:ext uri="{FF2B5EF4-FFF2-40B4-BE49-F238E27FC236}">
                  <a16:creationId xmlns:a16="http://schemas.microsoft.com/office/drawing/2014/main" id="{4CD7E798-29C3-86F4-0DC4-A97085DAD7AE}"/>
                </a:ext>
              </a:extLst>
            </xdr:cNvPr>
            <xdr:cNvPicPr>
              <a:picLocks noChangeAspect="1" noChangeArrowheads="1"/>
              <a:extLst>
                <a:ext uri="{84589F7E-364E-4C9E-8A38-B11213B215E9}">
                  <a14:cameraTool cellRange="'MEM. CÁLCULO'!$D$168:$N$175" spid="_x0000_s319533"/>
                </a:ext>
              </a:extLst>
            </xdr:cNvPicPr>
          </xdr:nvPicPr>
          <xdr:blipFill>
            <a:blip xmlns:r="http://schemas.openxmlformats.org/officeDocument/2006/relationships" r:embed="rId44"/>
            <a:srcRect/>
            <a:stretch>
              <a:fillRect/>
            </a:stretch>
          </xdr:blipFill>
          <xdr:spPr bwMode="auto">
            <a:xfrm>
              <a:off x="12352020" y="18889980"/>
              <a:ext cx="6408420" cy="13792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121920</xdr:colOff>
          <xdr:row>17</xdr:row>
          <xdr:rowOff>137160</xdr:rowOff>
        </xdr:from>
        <xdr:to>
          <xdr:col>11</xdr:col>
          <xdr:colOff>0</xdr:colOff>
          <xdr:row>18</xdr:row>
          <xdr:rowOff>45720</xdr:rowOff>
        </xdr:to>
        <xdr:pic>
          <xdr:nvPicPr>
            <xdr:cNvPr id="268507" name="Picture 217083">
              <a:extLst>
                <a:ext uri="{FF2B5EF4-FFF2-40B4-BE49-F238E27FC236}">
                  <a16:creationId xmlns:a16="http://schemas.microsoft.com/office/drawing/2014/main" id="{2E35ACC5-B2A0-9536-3596-6E4C3C47A700}"/>
                </a:ext>
              </a:extLst>
            </xdr:cNvPr>
            <xdr:cNvPicPr>
              <a:picLocks noChangeAspect="1" noChangeArrowheads="1"/>
              <a:extLst>
                <a:ext uri="{84589F7E-364E-4C9E-8A38-B11213B215E9}">
                  <a14:cameraTool cellRange="'MEM. CÁLCULO'!$D$99:$N$102" spid="_x0000_s319534"/>
                </a:ext>
              </a:extLst>
            </xdr:cNvPicPr>
          </xdr:nvPicPr>
          <xdr:blipFill>
            <a:blip xmlns:r="http://schemas.openxmlformats.org/officeDocument/2006/relationships" r:embed="rId45"/>
            <a:srcRect/>
            <a:stretch>
              <a:fillRect/>
            </a:stretch>
          </xdr:blipFill>
          <xdr:spPr bwMode="auto">
            <a:xfrm>
              <a:off x="12397740" y="6659880"/>
              <a:ext cx="6362700" cy="6934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41</xdr:row>
          <xdr:rowOff>0</xdr:rowOff>
        </xdr:from>
        <xdr:to>
          <xdr:col>11</xdr:col>
          <xdr:colOff>0</xdr:colOff>
          <xdr:row>41</xdr:row>
          <xdr:rowOff>213360</xdr:rowOff>
        </xdr:to>
        <xdr:pic>
          <xdr:nvPicPr>
            <xdr:cNvPr id="268508" name="Picture 217084">
              <a:extLst>
                <a:ext uri="{FF2B5EF4-FFF2-40B4-BE49-F238E27FC236}">
                  <a16:creationId xmlns:a16="http://schemas.microsoft.com/office/drawing/2014/main" id="{D8F0D584-7E6C-641A-44A6-1149FC1B4259}"/>
                </a:ext>
              </a:extLst>
            </xdr:cNvPr>
            <xdr:cNvPicPr>
              <a:picLocks noChangeAspect="1" noChangeArrowheads="1"/>
              <a:extLst>
                <a:ext uri="{84589F7E-364E-4C9E-8A38-B11213B215E9}">
                  <a14:cameraTool cellRange="'MEM. CÁLCULO'!$D$180:$N$180" spid="_x0000_s319535"/>
                </a:ext>
              </a:extLst>
            </xdr:cNvPicPr>
          </xdr:nvPicPr>
          <xdr:blipFill>
            <a:blip xmlns:r="http://schemas.openxmlformats.org/officeDocument/2006/relationships" r:embed="rId4"/>
            <a:srcRect/>
            <a:stretch>
              <a:fillRect/>
            </a:stretch>
          </xdr:blipFill>
          <xdr:spPr bwMode="auto">
            <a:xfrm>
              <a:off x="12344400" y="20878800"/>
              <a:ext cx="6416040" cy="21336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83820</xdr:colOff>
          <xdr:row>43</xdr:row>
          <xdr:rowOff>0</xdr:rowOff>
        </xdr:from>
        <xdr:to>
          <xdr:col>11</xdr:col>
          <xdr:colOff>0</xdr:colOff>
          <xdr:row>43</xdr:row>
          <xdr:rowOff>944880</xdr:rowOff>
        </xdr:to>
        <xdr:pic>
          <xdr:nvPicPr>
            <xdr:cNvPr id="268509" name="Picture 217085">
              <a:extLst>
                <a:ext uri="{FF2B5EF4-FFF2-40B4-BE49-F238E27FC236}">
                  <a16:creationId xmlns:a16="http://schemas.microsoft.com/office/drawing/2014/main" id="{E2564794-3982-A1EA-5321-AE31E2B7603D}"/>
                </a:ext>
              </a:extLst>
            </xdr:cNvPr>
            <xdr:cNvPicPr>
              <a:picLocks noChangeAspect="1" noChangeArrowheads="1"/>
              <a:extLst>
                <a:ext uri="{84589F7E-364E-4C9E-8A38-B11213B215E9}">
                  <a14:cameraTool cellRange="'MEM. CÁLCULO'!$D$185:$N$191" spid="_x0000_s319536"/>
                </a:ext>
              </a:extLst>
            </xdr:cNvPicPr>
          </xdr:nvPicPr>
          <xdr:blipFill>
            <a:blip xmlns:r="http://schemas.openxmlformats.org/officeDocument/2006/relationships" r:embed="rId46"/>
            <a:srcRect/>
            <a:stretch>
              <a:fillRect/>
            </a:stretch>
          </xdr:blipFill>
          <xdr:spPr bwMode="auto">
            <a:xfrm>
              <a:off x="12359640" y="21800820"/>
              <a:ext cx="6400800" cy="9448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44</xdr:row>
          <xdr:rowOff>60960</xdr:rowOff>
        </xdr:from>
        <xdr:to>
          <xdr:col>10</xdr:col>
          <xdr:colOff>3169920</xdr:colOff>
          <xdr:row>44</xdr:row>
          <xdr:rowOff>1143000</xdr:rowOff>
        </xdr:to>
        <xdr:pic>
          <xdr:nvPicPr>
            <xdr:cNvPr id="268510" name="Picture 217086">
              <a:extLst>
                <a:ext uri="{FF2B5EF4-FFF2-40B4-BE49-F238E27FC236}">
                  <a16:creationId xmlns:a16="http://schemas.microsoft.com/office/drawing/2014/main" id="{0AF30FA1-5F9F-2950-24B8-0721B92B4850}"/>
                </a:ext>
              </a:extLst>
            </xdr:cNvPr>
            <xdr:cNvPicPr>
              <a:picLocks noChangeAspect="1" noChangeArrowheads="1"/>
              <a:extLst>
                <a:ext uri="{84589F7E-364E-4C9E-8A38-B11213B215E9}">
                  <a14:cameraTool cellRange="'MEM. CÁLCULO'!$D$196:$N$203" spid="_x0000_s319537"/>
                </a:ext>
              </a:extLst>
            </xdr:cNvPicPr>
          </xdr:nvPicPr>
          <xdr:blipFill>
            <a:blip xmlns:r="http://schemas.openxmlformats.org/officeDocument/2006/relationships" r:embed="rId47"/>
            <a:srcRect/>
            <a:stretch>
              <a:fillRect/>
            </a:stretch>
          </xdr:blipFill>
          <xdr:spPr bwMode="auto">
            <a:xfrm>
              <a:off x="12336780" y="23088600"/>
              <a:ext cx="5486400" cy="10820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46</xdr:row>
          <xdr:rowOff>0</xdr:rowOff>
        </xdr:from>
        <xdr:to>
          <xdr:col>10</xdr:col>
          <xdr:colOff>3177540</xdr:colOff>
          <xdr:row>46</xdr:row>
          <xdr:rowOff>220980</xdr:rowOff>
        </xdr:to>
        <xdr:pic>
          <xdr:nvPicPr>
            <xdr:cNvPr id="268511" name="Picture 217087">
              <a:extLst>
                <a:ext uri="{FF2B5EF4-FFF2-40B4-BE49-F238E27FC236}">
                  <a16:creationId xmlns:a16="http://schemas.microsoft.com/office/drawing/2014/main" id="{CAB28C7B-8A78-1C93-12FB-3A1F99A761DC}"/>
                </a:ext>
              </a:extLst>
            </xdr:cNvPr>
            <xdr:cNvPicPr>
              <a:picLocks noChangeAspect="1" noChangeArrowheads="1"/>
              <a:extLst>
                <a:ext uri="{84589F7E-364E-4C9E-8A38-B11213B215E9}">
                  <a14:cameraTool cellRange="'MEM. CÁLCULO'!$D$208:$N$208" spid="_x0000_s319538"/>
                </a:ext>
              </a:extLst>
            </xdr:cNvPicPr>
          </xdr:nvPicPr>
          <xdr:blipFill>
            <a:blip xmlns:r="http://schemas.openxmlformats.org/officeDocument/2006/relationships" r:embed="rId7"/>
            <a:srcRect/>
            <a:stretch>
              <a:fillRect/>
            </a:stretch>
          </xdr:blipFill>
          <xdr:spPr bwMode="auto">
            <a:xfrm>
              <a:off x="12367260" y="25046940"/>
              <a:ext cx="5463540" cy="2209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48</xdr:row>
          <xdr:rowOff>0</xdr:rowOff>
        </xdr:from>
        <xdr:to>
          <xdr:col>11</xdr:col>
          <xdr:colOff>0</xdr:colOff>
          <xdr:row>48</xdr:row>
          <xdr:rowOff>944880</xdr:rowOff>
        </xdr:to>
        <xdr:pic>
          <xdr:nvPicPr>
            <xdr:cNvPr id="268512" name="Picture 217088">
              <a:extLst>
                <a:ext uri="{FF2B5EF4-FFF2-40B4-BE49-F238E27FC236}">
                  <a16:creationId xmlns:a16="http://schemas.microsoft.com/office/drawing/2014/main" id="{98BC1683-E413-E57A-F1B0-BEFAD1074A29}"/>
                </a:ext>
              </a:extLst>
            </xdr:cNvPr>
            <xdr:cNvPicPr>
              <a:picLocks noChangeAspect="1" noChangeArrowheads="1"/>
              <a:extLst>
                <a:ext uri="{84589F7E-364E-4C9E-8A38-B11213B215E9}">
                  <a14:cameraTool cellRange="'MEM. CÁLCULO'!$D$213:$N$219" spid="_x0000_s319539"/>
                </a:ext>
              </a:extLst>
            </xdr:cNvPicPr>
          </xdr:nvPicPr>
          <xdr:blipFill>
            <a:blip xmlns:r="http://schemas.openxmlformats.org/officeDocument/2006/relationships" r:embed="rId48"/>
            <a:srcRect/>
            <a:stretch>
              <a:fillRect/>
            </a:stretch>
          </xdr:blipFill>
          <xdr:spPr bwMode="auto">
            <a:xfrm>
              <a:off x="12367260" y="27561540"/>
              <a:ext cx="6393180" cy="9448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50</xdr:row>
          <xdr:rowOff>30480</xdr:rowOff>
        </xdr:from>
        <xdr:to>
          <xdr:col>11</xdr:col>
          <xdr:colOff>0</xdr:colOff>
          <xdr:row>50</xdr:row>
          <xdr:rowOff>807720</xdr:rowOff>
        </xdr:to>
        <xdr:pic>
          <xdr:nvPicPr>
            <xdr:cNvPr id="268513" name="Picture 217089">
              <a:extLst>
                <a:ext uri="{FF2B5EF4-FFF2-40B4-BE49-F238E27FC236}">
                  <a16:creationId xmlns:a16="http://schemas.microsoft.com/office/drawing/2014/main" id="{F39D4630-D639-8D0B-6D7D-33F2B4767350}"/>
                </a:ext>
              </a:extLst>
            </xdr:cNvPr>
            <xdr:cNvPicPr>
              <a:picLocks noChangeAspect="1" noChangeArrowheads="1"/>
              <a:extLst>
                <a:ext uri="{84589F7E-364E-4C9E-8A38-B11213B215E9}">
                  <a14:cameraTool cellRange="'MEM. CÁLCULO'!$D$224:$N$227" spid="_x0000_s319540"/>
                </a:ext>
              </a:extLst>
            </xdr:cNvPicPr>
          </xdr:nvPicPr>
          <xdr:blipFill>
            <a:blip xmlns:r="http://schemas.openxmlformats.org/officeDocument/2006/relationships" r:embed="rId49"/>
            <a:srcRect/>
            <a:stretch>
              <a:fillRect/>
            </a:stretch>
          </xdr:blipFill>
          <xdr:spPr bwMode="auto">
            <a:xfrm>
              <a:off x="12321540" y="31021020"/>
              <a:ext cx="6438900" cy="7772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55</xdr:row>
          <xdr:rowOff>60960</xdr:rowOff>
        </xdr:from>
        <xdr:to>
          <xdr:col>11</xdr:col>
          <xdr:colOff>0</xdr:colOff>
          <xdr:row>55</xdr:row>
          <xdr:rowOff>739140</xdr:rowOff>
        </xdr:to>
        <xdr:pic>
          <xdr:nvPicPr>
            <xdr:cNvPr id="268514" name="Picture 217090">
              <a:extLst>
                <a:ext uri="{FF2B5EF4-FFF2-40B4-BE49-F238E27FC236}">
                  <a16:creationId xmlns:a16="http://schemas.microsoft.com/office/drawing/2014/main" id="{04364DE3-040A-2BE5-6CDB-2BA0C92CB372}"/>
                </a:ext>
              </a:extLst>
            </xdr:cNvPr>
            <xdr:cNvPicPr>
              <a:picLocks noChangeAspect="1" noChangeArrowheads="1"/>
              <a:extLst>
                <a:ext uri="{84589F7E-364E-4C9E-8A38-B11213B215E9}">
                  <a14:cameraTool cellRange="'MEM. CÁLCULO'!$D$239:$N$243" spid="_x0000_s319541"/>
                </a:ext>
              </a:extLst>
            </xdr:cNvPicPr>
          </xdr:nvPicPr>
          <xdr:blipFill>
            <a:blip xmlns:r="http://schemas.openxmlformats.org/officeDocument/2006/relationships" r:embed="rId50"/>
            <a:srcRect/>
            <a:stretch>
              <a:fillRect/>
            </a:stretch>
          </xdr:blipFill>
          <xdr:spPr bwMode="auto">
            <a:xfrm>
              <a:off x="12321540" y="33467040"/>
              <a:ext cx="6438900" cy="6781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56</xdr:row>
          <xdr:rowOff>60960</xdr:rowOff>
        </xdr:from>
        <xdr:to>
          <xdr:col>11</xdr:col>
          <xdr:colOff>0</xdr:colOff>
          <xdr:row>56</xdr:row>
          <xdr:rowOff>701040</xdr:rowOff>
        </xdr:to>
        <xdr:pic>
          <xdr:nvPicPr>
            <xdr:cNvPr id="268515" name="Picture 217091">
              <a:extLst>
                <a:ext uri="{FF2B5EF4-FFF2-40B4-BE49-F238E27FC236}">
                  <a16:creationId xmlns:a16="http://schemas.microsoft.com/office/drawing/2014/main" id="{28430367-5FBB-5294-BE71-C4BB40D05744}"/>
                </a:ext>
              </a:extLst>
            </xdr:cNvPr>
            <xdr:cNvPicPr>
              <a:picLocks noChangeAspect="1" noChangeArrowheads="1"/>
              <a:extLst>
                <a:ext uri="{84589F7E-364E-4C9E-8A38-B11213B215E9}">
                  <a14:cameraTool cellRange="'MEM. CÁLCULO'!$D$249:$N$252" spid="_x0000_s319542"/>
                </a:ext>
              </a:extLst>
            </xdr:cNvPicPr>
          </xdr:nvPicPr>
          <xdr:blipFill>
            <a:blip xmlns:r="http://schemas.openxmlformats.org/officeDocument/2006/relationships" r:embed="rId51"/>
            <a:srcRect/>
            <a:stretch>
              <a:fillRect/>
            </a:stretch>
          </xdr:blipFill>
          <xdr:spPr bwMode="auto">
            <a:xfrm>
              <a:off x="12336780" y="34549080"/>
              <a:ext cx="6423660" cy="6400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53340</xdr:colOff>
          <xdr:row>60</xdr:row>
          <xdr:rowOff>30480</xdr:rowOff>
        </xdr:from>
        <xdr:to>
          <xdr:col>11</xdr:col>
          <xdr:colOff>0</xdr:colOff>
          <xdr:row>60</xdr:row>
          <xdr:rowOff>1112520</xdr:rowOff>
        </xdr:to>
        <xdr:pic>
          <xdr:nvPicPr>
            <xdr:cNvPr id="268516" name="Picture 217092">
              <a:extLst>
                <a:ext uri="{FF2B5EF4-FFF2-40B4-BE49-F238E27FC236}">
                  <a16:creationId xmlns:a16="http://schemas.microsoft.com/office/drawing/2014/main" id="{7D5038BD-8A46-5AFB-A149-DFB7918483A7}"/>
                </a:ext>
              </a:extLst>
            </xdr:cNvPr>
            <xdr:cNvPicPr>
              <a:picLocks noChangeAspect="1" noChangeArrowheads="1"/>
              <a:extLst>
                <a:ext uri="{84589F7E-364E-4C9E-8A38-B11213B215E9}">
                  <a14:cameraTool cellRange="'MEM. CÁLCULO'!$D$259:$N$266" spid="_x0000_s319543"/>
                </a:ext>
              </a:extLst>
            </xdr:cNvPicPr>
          </xdr:nvPicPr>
          <xdr:blipFill>
            <a:blip xmlns:r="http://schemas.openxmlformats.org/officeDocument/2006/relationships" r:embed="rId12"/>
            <a:srcRect/>
            <a:stretch>
              <a:fillRect/>
            </a:stretch>
          </xdr:blipFill>
          <xdr:spPr bwMode="auto">
            <a:xfrm>
              <a:off x="12329160" y="37536120"/>
              <a:ext cx="6431280" cy="10820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62</xdr:row>
          <xdr:rowOff>60960</xdr:rowOff>
        </xdr:from>
        <xdr:to>
          <xdr:col>11</xdr:col>
          <xdr:colOff>0</xdr:colOff>
          <xdr:row>62</xdr:row>
          <xdr:rowOff>1005840</xdr:rowOff>
        </xdr:to>
        <xdr:pic>
          <xdr:nvPicPr>
            <xdr:cNvPr id="268517" name="Picture 339">
              <a:extLst>
                <a:ext uri="{FF2B5EF4-FFF2-40B4-BE49-F238E27FC236}">
                  <a16:creationId xmlns:a16="http://schemas.microsoft.com/office/drawing/2014/main" id="{3FF82A1D-DD24-3662-E357-85F9F9C23689}"/>
                </a:ext>
              </a:extLst>
            </xdr:cNvPr>
            <xdr:cNvPicPr>
              <a:picLocks noChangeAspect="1" noChangeArrowheads="1"/>
              <a:extLst>
                <a:ext uri="{84589F7E-364E-4C9E-8A38-B11213B215E9}">
                  <a14:cameraTool cellRange="'MEM. CÁLCULO'!$D$271:$N$277" spid="_x0000_s319544"/>
                </a:ext>
              </a:extLst>
            </xdr:cNvPicPr>
          </xdr:nvPicPr>
          <xdr:blipFill>
            <a:blip xmlns:r="http://schemas.openxmlformats.org/officeDocument/2006/relationships" r:embed="rId52"/>
            <a:srcRect/>
            <a:stretch>
              <a:fillRect/>
            </a:stretch>
          </xdr:blipFill>
          <xdr:spPr bwMode="auto">
            <a:xfrm>
              <a:off x="12321540" y="39212520"/>
              <a:ext cx="6438900" cy="9448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239</xdr:row>
          <xdr:rowOff>137160</xdr:rowOff>
        </xdr:from>
        <xdr:to>
          <xdr:col>10</xdr:col>
          <xdr:colOff>3147060</xdr:colOff>
          <xdr:row>239</xdr:row>
          <xdr:rowOff>342900</xdr:rowOff>
        </xdr:to>
        <xdr:pic>
          <xdr:nvPicPr>
            <xdr:cNvPr id="268518" name="Imagem 2">
              <a:extLst>
                <a:ext uri="{FF2B5EF4-FFF2-40B4-BE49-F238E27FC236}">
                  <a16:creationId xmlns:a16="http://schemas.microsoft.com/office/drawing/2014/main" id="{C4E21740-4C06-C058-E97B-9EF0B0C3D115}"/>
                </a:ext>
              </a:extLst>
            </xdr:cNvPr>
            <xdr:cNvPicPr>
              <a:picLocks noChangeAspect="1" noChangeArrowheads="1"/>
              <a:extLst>
                <a:ext uri="{84589F7E-364E-4C9E-8A38-B11213B215E9}">
                  <a14:cameraTool cellRange="'MEM. CÁLCULO'!$D$926:$N$926" spid="_x0000_s319545"/>
                </a:ext>
              </a:extLst>
            </xdr:cNvPicPr>
          </xdr:nvPicPr>
          <xdr:blipFill>
            <a:blip xmlns:r="http://schemas.openxmlformats.org/officeDocument/2006/relationships" r:embed="rId53"/>
            <a:srcRect/>
            <a:stretch>
              <a:fillRect/>
            </a:stretch>
          </xdr:blipFill>
          <xdr:spPr bwMode="auto">
            <a:xfrm>
              <a:off x="12336780" y="144208500"/>
              <a:ext cx="5463540" cy="2057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xdr:colOff>
          <xdr:row>242</xdr:row>
          <xdr:rowOff>121920</xdr:rowOff>
        </xdr:from>
        <xdr:to>
          <xdr:col>10</xdr:col>
          <xdr:colOff>3169920</xdr:colOff>
          <xdr:row>242</xdr:row>
          <xdr:rowOff>1600200</xdr:rowOff>
        </xdr:to>
        <xdr:pic>
          <xdr:nvPicPr>
            <xdr:cNvPr id="268519" name="Imagem 3">
              <a:extLst>
                <a:ext uri="{FF2B5EF4-FFF2-40B4-BE49-F238E27FC236}">
                  <a16:creationId xmlns:a16="http://schemas.microsoft.com/office/drawing/2014/main" id="{D23C4EC8-74C6-900C-28EF-DFCF5A624E5D}"/>
                </a:ext>
              </a:extLst>
            </xdr:cNvPr>
            <xdr:cNvPicPr>
              <a:picLocks noChangeAspect="1" noChangeArrowheads="1"/>
              <a:extLst>
                <a:ext uri="{84589F7E-364E-4C9E-8A38-B11213B215E9}">
                  <a14:cameraTool cellRange="'MEM. CÁLCULO'!$D$936:$N$946" spid="_x0000_s319546"/>
                </a:ext>
              </a:extLst>
            </xdr:cNvPicPr>
          </xdr:nvPicPr>
          <xdr:blipFill>
            <a:blip xmlns:r="http://schemas.openxmlformats.org/officeDocument/2006/relationships" r:embed="rId54"/>
            <a:srcRect/>
            <a:stretch>
              <a:fillRect/>
            </a:stretch>
          </xdr:blipFill>
          <xdr:spPr bwMode="auto">
            <a:xfrm>
              <a:off x="12291060" y="146128740"/>
              <a:ext cx="5532120" cy="14782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243</xdr:row>
          <xdr:rowOff>121920</xdr:rowOff>
        </xdr:from>
        <xdr:to>
          <xdr:col>10</xdr:col>
          <xdr:colOff>3177540</xdr:colOff>
          <xdr:row>243</xdr:row>
          <xdr:rowOff>1737360</xdr:rowOff>
        </xdr:to>
        <xdr:pic>
          <xdr:nvPicPr>
            <xdr:cNvPr id="268520" name="Imagem 12">
              <a:extLst>
                <a:ext uri="{FF2B5EF4-FFF2-40B4-BE49-F238E27FC236}">
                  <a16:creationId xmlns:a16="http://schemas.microsoft.com/office/drawing/2014/main" id="{3BA0560F-72E1-2960-592E-7F51CCA4B134}"/>
                </a:ext>
              </a:extLst>
            </xdr:cNvPr>
            <xdr:cNvPicPr>
              <a:picLocks noChangeAspect="1" noChangeArrowheads="1"/>
              <a:extLst>
                <a:ext uri="{84589F7E-364E-4C9E-8A38-B11213B215E9}">
                  <a14:cameraTool cellRange="'MEM. CÁLCULO'!$D$951:$N$962" spid="_x0000_s319547"/>
                </a:ext>
              </a:extLst>
            </xdr:cNvPicPr>
          </xdr:nvPicPr>
          <xdr:blipFill>
            <a:blip xmlns:r="http://schemas.openxmlformats.org/officeDocument/2006/relationships" r:embed="rId55"/>
            <a:srcRect/>
            <a:stretch>
              <a:fillRect/>
            </a:stretch>
          </xdr:blipFill>
          <xdr:spPr bwMode="auto">
            <a:xfrm>
              <a:off x="12313920" y="148338540"/>
              <a:ext cx="5516880" cy="16154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245</xdr:row>
          <xdr:rowOff>91440</xdr:rowOff>
        </xdr:from>
        <xdr:to>
          <xdr:col>11</xdr:col>
          <xdr:colOff>0</xdr:colOff>
          <xdr:row>245</xdr:row>
          <xdr:rowOff>320040</xdr:rowOff>
        </xdr:to>
        <xdr:pic>
          <xdr:nvPicPr>
            <xdr:cNvPr id="268521" name="Imagem 22">
              <a:extLst>
                <a:ext uri="{FF2B5EF4-FFF2-40B4-BE49-F238E27FC236}">
                  <a16:creationId xmlns:a16="http://schemas.microsoft.com/office/drawing/2014/main" id="{8077B831-C419-A95F-FFD9-8D3C62C26DC1}"/>
                </a:ext>
              </a:extLst>
            </xdr:cNvPr>
            <xdr:cNvPicPr>
              <a:picLocks noChangeAspect="1" noChangeArrowheads="1"/>
              <a:extLst>
                <a:ext uri="{84589F7E-364E-4C9E-8A38-B11213B215E9}">
                  <a14:cameraTool cellRange="'MEM. CÁLCULO'!$D$967:$N$967" spid="_x0000_s319548"/>
                </a:ext>
              </a:extLst>
            </xdr:cNvPicPr>
          </xdr:nvPicPr>
          <xdr:blipFill>
            <a:blip xmlns:r="http://schemas.openxmlformats.org/officeDocument/2006/relationships" r:embed="rId56"/>
            <a:srcRect/>
            <a:stretch>
              <a:fillRect/>
            </a:stretch>
          </xdr:blipFill>
          <xdr:spPr bwMode="auto">
            <a:xfrm>
              <a:off x="12344400" y="151287480"/>
              <a:ext cx="6416040" cy="22860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247</xdr:row>
          <xdr:rowOff>60960</xdr:rowOff>
        </xdr:from>
        <xdr:to>
          <xdr:col>11</xdr:col>
          <xdr:colOff>0</xdr:colOff>
          <xdr:row>247</xdr:row>
          <xdr:rowOff>251460</xdr:rowOff>
        </xdr:to>
        <xdr:pic>
          <xdr:nvPicPr>
            <xdr:cNvPr id="268522" name="Imagem 47">
              <a:extLst>
                <a:ext uri="{FF2B5EF4-FFF2-40B4-BE49-F238E27FC236}">
                  <a16:creationId xmlns:a16="http://schemas.microsoft.com/office/drawing/2014/main" id="{EFFD2FE0-BD86-49F9-EB99-AE3EFB970F43}"/>
                </a:ext>
              </a:extLst>
            </xdr:cNvPr>
            <xdr:cNvPicPr>
              <a:picLocks noChangeAspect="1" noChangeArrowheads="1"/>
              <a:extLst>
                <a:ext uri="{84589F7E-364E-4C9E-8A38-B11213B215E9}">
                  <a14:cameraTool cellRange="'MEM. CÁLCULO'!$D$972:$N$972" spid="_x0000_s319549"/>
                </a:ext>
              </a:extLst>
            </xdr:cNvPicPr>
          </xdr:nvPicPr>
          <xdr:blipFill>
            <a:blip xmlns:r="http://schemas.openxmlformats.org/officeDocument/2006/relationships" r:embed="rId57"/>
            <a:srcRect/>
            <a:stretch>
              <a:fillRect/>
            </a:stretch>
          </xdr:blipFill>
          <xdr:spPr bwMode="auto">
            <a:xfrm>
              <a:off x="12306300" y="152544780"/>
              <a:ext cx="6454140" cy="19050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249</xdr:row>
          <xdr:rowOff>137160</xdr:rowOff>
        </xdr:from>
        <xdr:to>
          <xdr:col>10</xdr:col>
          <xdr:colOff>3177540</xdr:colOff>
          <xdr:row>249</xdr:row>
          <xdr:rowOff>1615440</xdr:rowOff>
        </xdr:to>
        <xdr:pic>
          <xdr:nvPicPr>
            <xdr:cNvPr id="268523" name="Imagem 48">
              <a:extLst>
                <a:ext uri="{FF2B5EF4-FFF2-40B4-BE49-F238E27FC236}">
                  <a16:creationId xmlns:a16="http://schemas.microsoft.com/office/drawing/2014/main" id="{B7A54AB2-A1C0-9414-1D9E-1831E5C68987}"/>
                </a:ext>
              </a:extLst>
            </xdr:cNvPr>
            <xdr:cNvPicPr>
              <a:picLocks noChangeAspect="1" noChangeArrowheads="1"/>
              <a:extLst>
                <a:ext uri="{84589F7E-364E-4C9E-8A38-B11213B215E9}">
                  <a14:cameraTool cellRange="'MEM. CÁLCULO'!$D$977:$N$987" spid="_x0000_s319550"/>
                </a:ext>
              </a:extLst>
            </xdr:cNvPicPr>
          </xdr:nvPicPr>
          <xdr:blipFill>
            <a:blip xmlns:r="http://schemas.openxmlformats.org/officeDocument/2006/relationships" r:embed="rId58"/>
            <a:srcRect/>
            <a:stretch>
              <a:fillRect/>
            </a:stretch>
          </xdr:blipFill>
          <xdr:spPr bwMode="auto">
            <a:xfrm>
              <a:off x="12344400" y="153253440"/>
              <a:ext cx="5486400" cy="14782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xdr:colOff>
          <xdr:row>251</xdr:row>
          <xdr:rowOff>99060</xdr:rowOff>
        </xdr:from>
        <xdr:to>
          <xdr:col>11</xdr:col>
          <xdr:colOff>0</xdr:colOff>
          <xdr:row>251</xdr:row>
          <xdr:rowOff>335280</xdr:rowOff>
        </xdr:to>
        <xdr:pic>
          <xdr:nvPicPr>
            <xdr:cNvPr id="268524" name="Imagem 49">
              <a:extLst>
                <a:ext uri="{FF2B5EF4-FFF2-40B4-BE49-F238E27FC236}">
                  <a16:creationId xmlns:a16="http://schemas.microsoft.com/office/drawing/2014/main" id="{D47F2E61-4DC3-4A74-EABD-416E3E75C143}"/>
                </a:ext>
              </a:extLst>
            </xdr:cNvPr>
            <xdr:cNvPicPr>
              <a:picLocks noChangeAspect="1" noChangeArrowheads="1"/>
              <a:extLst>
                <a:ext uri="{84589F7E-364E-4C9E-8A38-B11213B215E9}">
                  <a14:cameraTool cellRange="'MEM. CÁLCULO'!$D$992:$M$992" spid="_x0000_s319551"/>
                </a:ext>
              </a:extLst>
            </xdr:cNvPicPr>
          </xdr:nvPicPr>
          <xdr:blipFill>
            <a:blip xmlns:r="http://schemas.openxmlformats.org/officeDocument/2006/relationships" r:embed="rId59"/>
            <a:srcRect/>
            <a:stretch>
              <a:fillRect/>
            </a:stretch>
          </xdr:blipFill>
          <xdr:spPr bwMode="auto">
            <a:xfrm>
              <a:off x="12283440" y="155699460"/>
              <a:ext cx="6477000" cy="2362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257</xdr:row>
          <xdr:rowOff>182880</xdr:rowOff>
        </xdr:from>
        <xdr:to>
          <xdr:col>11</xdr:col>
          <xdr:colOff>0</xdr:colOff>
          <xdr:row>257</xdr:row>
          <xdr:rowOff>365760</xdr:rowOff>
        </xdr:to>
        <xdr:pic>
          <xdr:nvPicPr>
            <xdr:cNvPr id="268525" name="Imagem 50">
              <a:extLst>
                <a:ext uri="{FF2B5EF4-FFF2-40B4-BE49-F238E27FC236}">
                  <a16:creationId xmlns:a16="http://schemas.microsoft.com/office/drawing/2014/main" id="{74633FE9-9730-4CE0-6D7D-C2F76B7E2184}"/>
                </a:ext>
              </a:extLst>
            </xdr:cNvPr>
            <xdr:cNvPicPr>
              <a:picLocks noChangeAspect="1" noChangeArrowheads="1"/>
              <a:extLst>
                <a:ext uri="{84589F7E-364E-4C9E-8A38-B11213B215E9}">
                  <a14:cameraTool cellRange="'MEM. CÁLCULO'!$D$999:$N$999" spid="_x0000_s319552"/>
                </a:ext>
              </a:extLst>
            </xdr:cNvPicPr>
          </xdr:nvPicPr>
          <xdr:blipFill>
            <a:blip xmlns:r="http://schemas.openxmlformats.org/officeDocument/2006/relationships" r:embed="rId60"/>
            <a:srcRect/>
            <a:stretch>
              <a:fillRect/>
            </a:stretch>
          </xdr:blipFill>
          <xdr:spPr bwMode="auto">
            <a:xfrm>
              <a:off x="12336780" y="157650180"/>
              <a:ext cx="6423660" cy="1828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38</xdr:row>
          <xdr:rowOff>129540</xdr:rowOff>
        </xdr:from>
        <xdr:to>
          <xdr:col>11</xdr:col>
          <xdr:colOff>0</xdr:colOff>
          <xdr:row>39</xdr:row>
          <xdr:rowOff>1341120</xdr:rowOff>
        </xdr:to>
        <xdr:pic>
          <xdr:nvPicPr>
            <xdr:cNvPr id="268526" name="Picture 217102">
              <a:extLst>
                <a:ext uri="{FF2B5EF4-FFF2-40B4-BE49-F238E27FC236}">
                  <a16:creationId xmlns:a16="http://schemas.microsoft.com/office/drawing/2014/main" id="{BCB9FC1F-92D3-F5C6-7E4E-23B46C59AF5B}"/>
                </a:ext>
              </a:extLst>
            </xdr:cNvPr>
            <xdr:cNvPicPr>
              <a:picLocks noChangeAspect="1" noChangeArrowheads="1"/>
              <a:extLst>
                <a:ext uri="{84589F7E-364E-4C9E-8A38-B11213B215E9}">
                  <a14:cameraTool cellRange="'MEM. CÁLCULO'!$D$168:$N$175" spid="_x0000_s319553"/>
                </a:ext>
              </a:extLst>
            </xdr:cNvPicPr>
          </xdr:nvPicPr>
          <xdr:blipFill>
            <a:blip xmlns:r="http://schemas.openxmlformats.org/officeDocument/2006/relationships" r:embed="rId61"/>
            <a:srcRect/>
            <a:stretch>
              <a:fillRect/>
            </a:stretch>
          </xdr:blipFill>
          <xdr:spPr bwMode="auto">
            <a:xfrm>
              <a:off x="12352020" y="18889980"/>
              <a:ext cx="6408420" cy="13792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121920</xdr:colOff>
          <xdr:row>17</xdr:row>
          <xdr:rowOff>137160</xdr:rowOff>
        </xdr:from>
        <xdr:to>
          <xdr:col>11</xdr:col>
          <xdr:colOff>0</xdr:colOff>
          <xdr:row>18</xdr:row>
          <xdr:rowOff>45720</xdr:rowOff>
        </xdr:to>
        <xdr:pic>
          <xdr:nvPicPr>
            <xdr:cNvPr id="268527" name="Picture 217103">
              <a:extLst>
                <a:ext uri="{FF2B5EF4-FFF2-40B4-BE49-F238E27FC236}">
                  <a16:creationId xmlns:a16="http://schemas.microsoft.com/office/drawing/2014/main" id="{53795D52-2CDC-C84C-1879-A5912A4DDFE4}"/>
                </a:ext>
              </a:extLst>
            </xdr:cNvPr>
            <xdr:cNvPicPr>
              <a:picLocks noChangeAspect="1" noChangeArrowheads="1"/>
              <a:extLst>
                <a:ext uri="{84589F7E-364E-4C9E-8A38-B11213B215E9}">
                  <a14:cameraTool cellRange="'MEM. CÁLCULO'!$D$99:$N$102" spid="_x0000_s319554"/>
                </a:ext>
              </a:extLst>
            </xdr:cNvPicPr>
          </xdr:nvPicPr>
          <xdr:blipFill>
            <a:blip xmlns:r="http://schemas.openxmlformats.org/officeDocument/2006/relationships" r:embed="rId45"/>
            <a:srcRect/>
            <a:stretch>
              <a:fillRect/>
            </a:stretch>
          </xdr:blipFill>
          <xdr:spPr bwMode="auto">
            <a:xfrm>
              <a:off x="12397740" y="6659880"/>
              <a:ext cx="6362700" cy="6934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41</xdr:row>
          <xdr:rowOff>0</xdr:rowOff>
        </xdr:from>
        <xdr:to>
          <xdr:col>11</xdr:col>
          <xdr:colOff>0</xdr:colOff>
          <xdr:row>41</xdr:row>
          <xdr:rowOff>213360</xdr:rowOff>
        </xdr:to>
        <xdr:pic>
          <xdr:nvPicPr>
            <xdr:cNvPr id="268528" name="Picture 217104">
              <a:extLst>
                <a:ext uri="{FF2B5EF4-FFF2-40B4-BE49-F238E27FC236}">
                  <a16:creationId xmlns:a16="http://schemas.microsoft.com/office/drawing/2014/main" id="{7799E725-22C3-816E-3DE7-508046112C54}"/>
                </a:ext>
              </a:extLst>
            </xdr:cNvPr>
            <xdr:cNvPicPr>
              <a:picLocks noChangeAspect="1" noChangeArrowheads="1"/>
              <a:extLst>
                <a:ext uri="{84589F7E-364E-4C9E-8A38-B11213B215E9}">
                  <a14:cameraTool cellRange="'MEM. CÁLCULO'!$D$180:$N$180" spid="_x0000_s319555"/>
                </a:ext>
              </a:extLst>
            </xdr:cNvPicPr>
          </xdr:nvPicPr>
          <xdr:blipFill>
            <a:blip xmlns:r="http://schemas.openxmlformats.org/officeDocument/2006/relationships" r:embed="rId4"/>
            <a:srcRect/>
            <a:stretch>
              <a:fillRect/>
            </a:stretch>
          </xdr:blipFill>
          <xdr:spPr bwMode="auto">
            <a:xfrm>
              <a:off x="12344400" y="20878800"/>
              <a:ext cx="6416040" cy="21336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83820</xdr:colOff>
          <xdr:row>43</xdr:row>
          <xdr:rowOff>0</xdr:rowOff>
        </xdr:from>
        <xdr:to>
          <xdr:col>11</xdr:col>
          <xdr:colOff>0</xdr:colOff>
          <xdr:row>43</xdr:row>
          <xdr:rowOff>944880</xdr:rowOff>
        </xdr:to>
        <xdr:pic>
          <xdr:nvPicPr>
            <xdr:cNvPr id="268529" name="Picture 217105">
              <a:extLst>
                <a:ext uri="{FF2B5EF4-FFF2-40B4-BE49-F238E27FC236}">
                  <a16:creationId xmlns:a16="http://schemas.microsoft.com/office/drawing/2014/main" id="{FE2E1C7C-1A9B-9CE7-EF2B-3DAE114585E1}"/>
                </a:ext>
              </a:extLst>
            </xdr:cNvPr>
            <xdr:cNvPicPr>
              <a:picLocks noChangeAspect="1" noChangeArrowheads="1"/>
              <a:extLst>
                <a:ext uri="{84589F7E-364E-4C9E-8A38-B11213B215E9}">
                  <a14:cameraTool cellRange="'MEM. CÁLCULO'!$D$185:$N$191" spid="_x0000_s319556"/>
                </a:ext>
              </a:extLst>
            </xdr:cNvPicPr>
          </xdr:nvPicPr>
          <xdr:blipFill>
            <a:blip xmlns:r="http://schemas.openxmlformats.org/officeDocument/2006/relationships" r:embed="rId5"/>
            <a:srcRect/>
            <a:stretch>
              <a:fillRect/>
            </a:stretch>
          </xdr:blipFill>
          <xdr:spPr bwMode="auto">
            <a:xfrm>
              <a:off x="12359640" y="21800820"/>
              <a:ext cx="6400800" cy="9448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44</xdr:row>
          <xdr:rowOff>60960</xdr:rowOff>
        </xdr:from>
        <xdr:to>
          <xdr:col>10</xdr:col>
          <xdr:colOff>3169920</xdr:colOff>
          <xdr:row>44</xdr:row>
          <xdr:rowOff>1143000</xdr:rowOff>
        </xdr:to>
        <xdr:pic>
          <xdr:nvPicPr>
            <xdr:cNvPr id="268530" name="Picture 217106">
              <a:extLst>
                <a:ext uri="{FF2B5EF4-FFF2-40B4-BE49-F238E27FC236}">
                  <a16:creationId xmlns:a16="http://schemas.microsoft.com/office/drawing/2014/main" id="{B8055F6C-CEF7-AD43-EC0C-300635BA1CF4}"/>
                </a:ext>
              </a:extLst>
            </xdr:cNvPr>
            <xdr:cNvPicPr>
              <a:picLocks noChangeAspect="1" noChangeArrowheads="1"/>
              <a:extLst>
                <a:ext uri="{84589F7E-364E-4C9E-8A38-B11213B215E9}">
                  <a14:cameraTool cellRange="'MEM. CÁLCULO'!$D$196:$N$203" spid="_x0000_s319557"/>
                </a:ext>
              </a:extLst>
            </xdr:cNvPicPr>
          </xdr:nvPicPr>
          <xdr:blipFill>
            <a:blip xmlns:r="http://schemas.openxmlformats.org/officeDocument/2006/relationships" r:embed="rId62"/>
            <a:srcRect/>
            <a:stretch>
              <a:fillRect/>
            </a:stretch>
          </xdr:blipFill>
          <xdr:spPr bwMode="auto">
            <a:xfrm>
              <a:off x="12336780" y="23088600"/>
              <a:ext cx="5486400" cy="10820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46</xdr:row>
          <xdr:rowOff>0</xdr:rowOff>
        </xdr:from>
        <xdr:to>
          <xdr:col>10</xdr:col>
          <xdr:colOff>3177540</xdr:colOff>
          <xdr:row>46</xdr:row>
          <xdr:rowOff>220980</xdr:rowOff>
        </xdr:to>
        <xdr:pic>
          <xdr:nvPicPr>
            <xdr:cNvPr id="268531" name="Picture 217107">
              <a:extLst>
                <a:ext uri="{FF2B5EF4-FFF2-40B4-BE49-F238E27FC236}">
                  <a16:creationId xmlns:a16="http://schemas.microsoft.com/office/drawing/2014/main" id="{C878381F-9285-1467-8A66-8C78D1F87D28}"/>
                </a:ext>
              </a:extLst>
            </xdr:cNvPr>
            <xdr:cNvPicPr>
              <a:picLocks noChangeAspect="1" noChangeArrowheads="1"/>
              <a:extLst>
                <a:ext uri="{84589F7E-364E-4C9E-8A38-B11213B215E9}">
                  <a14:cameraTool cellRange="'MEM. CÁLCULO'!$D$208:$N$208" spid="_x0000_s319558"/>
                </a:ext>
              </a:extLst>
            </xdr:cNvPicPr>
          </xdr:nvPicPr>
          <xdr:blipFill>
            <a:blip xmlns:r="http://schemas.openxmlformats.org/officeDocument/2006/relationships" r:embed="rId7"/>
            <a:srcRect/>
            <a:stretch>
              <a:fillRect/>
            </a:stretch>
          </xdr:blipFill>
          <xdr:spPr bwMode="auto">
            <a:xfrm>
              <a:off x="12367260" y="25046940"/>
              <a:ext cx="5463540" cy="2209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48</xdr:row>
          <xdr:rowOff>0</xdr:rowOff>
        </xdr:from>
        <xdr:to>
          <xdr:col>11</xdr:col>
          <xdr:colOff>0</xdr:colOff>
          <xdr:row>48</xdr:row>
          <xdr:rowOff>944880</xdr:rowOff>
        </xdr:to>
        <xdr:pic>
          <xdr:nvPicPr>
            <xdr:cNvPr id="268532" name="Picture 217108">
              <a:extLst>
                <a:ext uri="{FF2B5EF4-FFF2-40B4-BE49-F238E27FC236}">
                  <a16:creationId xmlns:a16="http://schemas.microsoft.com/office/drawing/2014/main" id="{66F96B79-7AEF-B64D-81FA-8B0834A1D6D8}"/>
                </a:ext>
              </a:extLst>
            </xdr:cNvPr>
            <xdr:cNvPicPr>
              <a:picLocks noChangeAspect="1" noChangeArrowheads="1"/>
              <a:extLst>
                <a:ext uri="{84589F7E-364E-4C9E-8A38-B11213B215E9}">
                  <a14:cameraTool cellRange="'MEM. CÁLCULO'!$D$213:$N$219" spid="_x0000_s319559"/>
                </a:ext>
              </a:extLst>
            </xdr:cNvPicPr>
          </xdr:nvPicPr>
          <xdr:blipFill>
            <a:blip xmlns:r="http://schemas.openxmlformats.org/officeDocument/2006/relationships" r:embed="rId48"/>
            <a:srcRect/>
            <a:stretch>
              <a:fillRect/>
            </a:stretch>
          </xdr:blipFill>
          <xdr:spPr bwMode="auto">
            <a:xfrm>
              <a:off x="12367260" y="27561540"/>
              <a:ext cx="6393180" cy="9448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50</xdr:row>
          <xdr:rowOff>30480</xdr:rowOff>
        </xdr:from>
        <xdr:to>
          <xdr:col>11</xdr:col>
          <xdr:colOff>0</xdr:colOff>
          <xdr:row>50</xdr:row>
          <xdr:rowOff>807720</xdr:rowOff>
        </xdr:to>
        <xdr:pic>
          <xdr:nvPicPr>
            <xdr:cNvPr id="268533" name="Picture 217109">
              <a:extLst>
                <a:ext uri="{FF2B5EF4-FFF2-40B4-BE49-F238E27FC236}">
                  <a16:creationId xmlns:a16="http://schemas.microsoft.com/office/drawing/2014/main" id="{B7086C1E-0A16-75F2-151E-4004412DCDF5}"/>
                </a:ext>
              </a:extLst>
            </xdr:cNvPr>
            <xdr:cNvPicPr>
              <a:picLocks noChangeAspect="1" noChangeArrowheads="1"/>
              <a:extLst>
                <a:ext uri="{84589F7E-364E-4C9E-8A38-B11213B215E9}">
                  <a14:cameraTool cellRange="'MEM. CÁLCULO'!$D$224:$N$227" spid="_x0000_s319560"/>
                </a:ext>
              </a:extLst>
            </xdr:cNvPicPr>
          </xdr:nvPicPr>
          <xdr:blipFill>
            <a:blip xmlns:r="http://schemas.openxmlformats.org/officeDocument/2006/relationships" r:embed="rId49"/>
            <a:srcRect/>
            <a:stretch>
              <a:fillRect/>
            </a:stretch>
          </xdr:blipFill>
          <xdr:spPr bwMode="auto">
            <a:xfrm>
              <a:off x="12321540" y="31021020"/>
              <a:ext cx="6438900" cy="7772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55</xdr:row>
          <xdr:rowOff>60960</xdr:rowOff>
        </xdr:from>
        <xdr:to>
          <xdr:col>11</xdr:col>
          <xdr:colOff>0</xdr:colOff>
          <xdr:row>55</xdr:row>
          <xdr:rowOff>739140</xdr:rowOff>
        </xdr:to>
        <xdr:pic>
          <xdr:nvPicPr>
            <xdr:cNvPr id="268534" name="Picture 217110">
              <a:extLst>
                <a:ext uri="{FF2B5EF4-FFF2-40B4-BE49-F238E27FC236}">
                  <a16:creationId xmlns:a16="http://schemas.microsoft.com/office/drawing/2014/main" id="{3ABEAAEF-25D9-5AE8-E1C0-8B158D960FFD}"/>
                </a:ext>
              </a:extLst>
            </xdr:cNvPr>
            <xdr:cNvPicPr>
              <a:picLocks noChangeAspect="1" noChangeArrowheads="1"/>
              <a:extLst>
                <a:ext uri="{84589F7E-364E-4C9E-8A38-B11213B215E9}">
                  <a14:cameraTool cellRange="'MEM. CÁLCULO'!$D$239:$N$243" spid="_x0000_s319561"/>
                </a:ext>
              </a:extLst>
            </xdr:cNvPicPr>
          </xdr:nvPicPr>
          <xdr:blipFill>
            <a:blip xmlns:r="http://schemas.openxmlformats.org/officeDocument/2006/relationships" r:embed="rId63"/>
            <a:srcRect/>
            <a:stretch>
              <a:fillRect/>
            </a:stretch>
          </xdr:blipFill>
          <xdr:spPr bwMode="auto">
            <a:xfrm>
              <a:off x="12321540" y="33467040"/>
              <a:ext cx="6438900" cy="6781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56</xdr:row>
          <xdr:rowOff>60960</xdr:rowOff>
        </xdr:from>
        <xdr:to>
          <xdr:col>11</xdr:col>
          <xdr:colOff>0</xdr:colOff>
          <xdr:row>56</xdr:row>
          <xdr:rowOff>701040</xdr:rowOff>
        </xdr:to>
        <xdr:pic>
          <xdr:nvPicPr>
            <xdr:cNvPr id="268535" name="Picture 217111">
              <a:extLst>
                <a:ext uri="{FF2B5EF4-FFF2-40B4-BE49-F238E27FC236}">
                  <a16:creationId xmlns:a16="http://schemas.microsoft.com/office/drawing/2014/main" id="{4F9C55DA-C386-1AAF-F52B-C7BB12BA3B78}"/>
                </a:ext>
              </a:extLst>
            </xdr:cNvPr>
            <xdr:cNvPicPr>
              <a:picLocks noChangeAspect="1" noChangeArrowheads="1"/>
              <a:extLst>
                <a:ext uri="{84589F7E-364E-4C9E-8A38-B11213B215E9}">
                  <a14:cameraTool cellRange="'MEM. CÁLCULO'!$D$249:$N$252" spid="_x0000_s319562"/>
                </a:ext>
              </a:extLst>
            </xdr:cNvPicPr>
          </xdr:nvPicPr>
          <xdr:blipFill>
            <a:blip xmlns:r="http://schemas.openxmlformats.org/officeDocument/2006/relationships" r:embed="rId51"/>
            <a:srcRect/>
            <a:stretch>
              <a:fillRect/>
            </a:stretch>
          </xdr:blipFill>
          <xdr:spPr bwMode="auto">
            <a:xfrm>
              <a:off x="12336780" y="34549080"/>
              <a:ext cx="6423660" cy="6400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53340</xdr:colOff>
          <xdr:row>60</xdr:row>
          <xdr:rowOff>30480</xdr:rowOff>
        </xdr:from>
        <xdr:to>
          <xdr:col>11</xdr:col>
          <xdr:colOff>0</xdr:colOff>
          <xdr:row>60</xdr:row>
          <xdr:rowOff>1112520</xdr:rowOff>
        </xdr:to>
        <xdr:pic>
          <xdr:nvPicPr>
            <xdr:cNvPr id="268536" name="Picture 217112">
              <a:extLst>
                <a:ext uri="{FF2B5EF4-FFF2-40B4-BE49-F238E27FC236}">
                  <a16:creationId xmlns:a16="http://schemas.microsoft.com/office/drawing/2014/main" id="{1A66471A-5CE0-608A-8F0A-4C644FB3774D}"/>
                </a:ext>
              </a:extLst>
            </xdr:cNvPr>
            <xdr:cNvPicPr>
              <a:picLocks noChangeAspect="1" noChangeArrowheads="1"/>
              <a:extLst>
                <a:ext uri="{84589F7E-364E-4C9E-8A38-B11213B215E9}">
                  <a14:cameraTool cellRange="'MEM. CÁLCULO'!$D$259:$N$266" spid="_x0000_s319563"/>
                </a:ext>
              </a:extLst>
            </xdr:cNvPicPr>
          </xdr:nvPicPr>
          <xdr:blipFill>
            <a:blip xmlns:r="http://schemas.openxmlformats.org/officeDocument/2006/relationships" r:embed="rId64"/>
            <a:srcRect/>
            <a:stretch>
              <a:fillRect/>
            </a:stretch>
          </xdr:blipFill>
          <xdr:spPr bwMode="auto">
            <a:xfrm>
              <a:off x="12329160" y="37536120"/>
              <a:ext cx="6431280" cy="10820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53340</xdr:colOff>
          <xdr:row>64</xdr:row>
          <xdr:rowOff>53340</xdr:rowOff>
        </xdr:from>
        <xdr:to>
          <xdr:col>11</xdr:col>
          <xdr:colOff>0</xdr:colOff>
          <xdr:row>64</xdr:row>
          <xdr:rowOff>731520</xdr:rowOff>
        </xdr:to>
        <xdr:pic>
          <xdr:nvPicPr>
            <xdr:cNvPr id="268537" name="Picture 217113">
              <a:extLst>
                <a:ext uri="{FF2B5EF4-FFF2-40B4-BE49-F238E27FC236}">
                  <a16:creationId xmlns:a16="http://schemas.microsoft.com/office/drawing/2014/main" id="{7F1ACA03-CEB0-B3A9-6BBD-361D2D9BF1BC}"/>
                </a:ext>
              </a:extLst>
            </xdr:cNvPr>
            <xdr:cNvPicPr>
              <a:picLocks noChangeAspect="1" noChangeArrowheads="1"/>
              <a:extLst>
                <a:ext uri="{84589F7E-364E-4C9E-8A38-B11213B215E9}">
                  <a14:cameraTool cellRange="'MEM. CÁLCULO'!$D$282:$N$286" spid="_x0000_s319564"/>
                </a:ext>
              </a:extLst>
            </xdr:cNvPicPr>
          </xdr:nvPicPr>
          <xdr:blipFill>
            <a:blip xmlns:r="http://schemas.openxmlformats.org/officeDocument/2006/relationships" r:embed="rId65"/>
            <a:srcRect/>
            <a:stretch>
              <a:fillRect/>
            </a:stretch>
          </xdr:blipFill>
          <xdr:spPr bwMode="auto">
            <a:xfrm>
              <a:off x="12329160" y="40706040"/>
              <a:ext cx="6431280" cy="6781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66</xdr:row>
          <xdr:rowOff>30480</xdr:rowOff>
        </xdr:from>
        <xdr:to>
          <xdr:col>11</xdr:col>
          <xdr:colOff>0</xdr:colOff>
          <xdr:row>66</xdr:row>
          <xdr:rowOff>571500</xdr:rowOff>
        </xdr:to>
        <xdr:pic>
          <xdr:nvPicPr>
            <xdr:cNvPr id="268538" name="Picture 217114">
              <a:extLst>
                <a:ext uri="{FF2B5EF4-FFF2-40B4-BE49-F238E27FC236}">
                  <a16:creationId xmlns:a16="http://schemas.microsoft.com/office/drawing/2014/main" id="{55394FA1-EE3C-0962-A554-0063B36F3A86}"/>
                </a:ext>
              </a:extLst>
            </xdr:cNvPr>
            <xdr:cNvPicPr>
              <a:picLocks noChangeAspect="1" noChangeArrowheads="1"/>
              <a:extLst>
                <a:ext uri="{84589F7E-364E-4C9E-8A38-B11213B215E9}">
                  <a14:cameraTool cellRange="'MEM. CÁLCULO'!$D$291:$N$294" spid="_x0000_s319565"/>
                </a:ext>
              </a:extLst>
            </xdr:cNvPicPr>
          </xdr:nvPicPr>
          <xdr:blipFill>
            <a:blip xmlns:r="http://schemas.openxmlformats.org/officeDocument/2006/relationships" r:embed="rId66"/>
            <a:srcRect/>
            <a:stretch>
              <a:fillRect/>
            </a:stretch>
          </xdr:blipFill>
          <xdr:spPr bwMode="auto">
            <a:xfrm>
              <a:off x="12336780" y="41871900"/>
              <a:ext cx="6423660" cy="5410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74</xdr:row>
          <xdr:rowOff>53340</xdr:rowOff>
        </xdr:from>
        <xdr:to>
          <xdr:col>11</xdr:col>
          <xdr:colOff>0</xdr:colOff>
          <xdr:row>75</xdr:row>
          <xdr:rowOff>121920</xdr:rowOff>
        </xdr:to>
        <xdr:pic>
          <xdr:nvPicPr>
            <xdr:cNvPr id="268539" name="Picture 217115">
              <a:extLst>
                <a:ext uri="{FF2B5EF4-FFF2-40B4-BE49-F238E27FC236}">
                  <a16:creationId xmlns:a16="http://schemas.microsoft.com/office/drawing/2014/main" id="{6BE0D704-82B8-2A48-D639-729835320FEB}"/>
                </a:ext>
              </a:extLst>
            </xdr:cNvPr>
            <xdr:cNvPicPr>
              <a:picLocks noChangeAspect="1" noChangeArrowheads="1"/>
              <a:extLst>
                <a:ext uri="{84589F7E-364E-4C9E-8A38-B11213B215E9}">
                  <a14:cameraTool cellRange="'MEM. CÁLCULO'!$D$330:$N$334" spid="_x0000_s319566"/>
                </a:ext>
              </a:extLst>
            </xdr:cNvPicPr>
          </xdr:nvPicPr>
          <xdr:blipFill>
            <a:blip xmlns:r="http://schemas.openxmlformats.org/officeDocument/2006/relationships" r:embed="rId67"/>
            <a:srcRect/>
            <a:stretch>
              <a:fillRect/>
            </a:stretch>
          </xdr:blipFill>
          <xdr:spPr bwMode="auto">
            <a:xfrm>
              <a:off x="12306300" y="47876460"/>
              <a:ext cx="6454140" cy="93726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72</xdr:row>
          <xdr:rowOff>91440</xdr:rowOff>
        </xdr:from>
        <xdr:to>
          <xdr:col>11</xdr:col>
          <xdr:colOff>0</xdr:colOff>
          <xdr:row>72</xdr:row>
          <xdr:rowOff>769620</xdr:rowOff>
        </xdr:to>
        <xdr:pic>
          <xdr:nvPicPr>
            <xdr:cNvPr id="268540" name="Picture 217116">
              <a:extLst>
                <a:ext uri="{FF2B5EF4-FFF2-40B4-BE49-F238E27FC236}">
                  <a16:creationId xmlns:a16="http://schemas.microsoft.com/office/drawing/2014/main" id="{6BD9B077-824D-D921-20FB-6F81005E7CAE}"/>
                </a:ext>
              </a:extLst>
            </xdr:cNvPr>
            <xdr:cNvPicPr>
              <a:picLocks noChangeAspect="1" noChangeArrowheads="1"/>
              <a:extLst>
                <a:ext uri="{84589F7E-364E-4C9E-8A38-B11213B215E9}">
                  <a14:cameraTool cellRange="'MEM. CÁLCULO'!$D$321:$N$325" spid="_x0000_s319567"/>
                </a:ext>
              </a:extLst>
            </xdr:cNvPicPr>
          </xdr:nvPicPr>
          <xdr:blipFill>
            <a:blip xmlns:r="http://schemas.openxmlformats.org/officeDocument/2006/relationships" r:embed="rId68"/>
            <a:srcRect/>
            <a:stretch>
              <a:fillRect/>
            </a:stretch>
          </xdr:blipFill>
          <xdr:spPr bwMode="auto">
            <a:xfrm>
              <a:off x="12336780" y="44592240"/>
              <a:ext cx="6423660" cy="6781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123</xdr:row>
          <xdr:rowOff>38100</xdr:rowOff>
        </xdr:from>
        <xdr:to>
          <xdr:col>11</xdr:col>
          <xdr:colOff>0</xdr:colOff>
          <xdr:row>123</xdr:row>
          <xdr:rowOff>579120</xdr:rowOff>
        </xdr:to>
        <xdr:pic>
          <xdr:nvPicPr>
            <xdr:cNvPr id="268541" name="Picture 217117">
              <a:extLst>
                <a:ext uri="{FF2B5EF4-FFF2-40B4-BE49-F238E27FC236}">
                  <a16:creationId xmlns:a16="http://schemas.microsoft.com/office/drawing/2014/main" id="{E06EB628-1A7B-25DE-45A2-D28D47CFD3F5}"/>
                </a:ext>
              </a:extLst>
            </xdr:cNvPr>
            <xdr:cNvPicPr>
              <a:picLocks noChangeAspect="1" noChangeArrowheads="1"/>
              <a:extLst>
                <a:ext uri="{84589F7E-364E-4C9E-8A38-B11213B215E9}">
                  <a14:cameraTool cellRange="'MEM. CÁLCULO'!$D$527:$N$530" spid="_x0000_s319568"/>
                </a:ext>
              </a:extLst>
            </xdr:cNvPicPr>
          </xdr:nvPicPr>
          <xdr:blipFill>
            <a:blip xmlns:r="http://schemas.openxmlformats.org/officeDocument/2006/relationships" r:embed="rId69"/>
            <a:srcRect/>
            <a:stretch>
              <a:fillRect/>
            </a:stretch>
          </xdr:blipFill>
          <xdr:spPr bwMode="auto">
            <a:xfrm>
              <a:off x="12321540" y="71460360"/>
              <a:ext cx="6438900" cy="5410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53340</xdr:colOff>
          <xdr:row>125</xdr:row>
          <xdr:rowOff>76200</xdr:rowOff>
        </xdr:from>
        <xdr:to>
          <xdr:col>11</xdr:col>
          <xdr:colOff>0</xdr:colOff>
          <xdr:row>125</xdr:row>
          <xdr:rowOff>320040</xdr:rowOff>
        </xdr:to>
        <xdr:pic>
          <xdr:nvPicPr>
            <xdr:cNvPr id="268542" name="Picture 217118">
              <a:extLst>
                <a:ext uri="{FF2B5EF4-FFF2-40B4-BE49-F238E27FC236}">
                  <a16:creationId xmlns:a16="http://schemas.microsoft.com/office/drawing/2014/main" id="{5A99B899-CE45-AF69-5151-00D40D8628FB}"/>
                </a:ext>
              </a:extLst>
            </xdr:cNvPr>
            <xdr:cNvPicPr>
              <a:picLocks noChangeAspect="1" noChangeArrowheads="1"/>
              <a:extLst>
                <a:ext uri="{84589F7E-364E-4C9E-8A38-B11213B215E9}">
                  <a14:cameraTool cellRange="'MEM. CÁLCULO'!$D$535:$N$535" spid="_x0000_s319569"/>
                </a:ext>
              </a:extLst>
            </xdr:cNvPicPr>
          </xdr:nvPicPr>
          <xdr:blipFill>
            <a:blip xmlns:r="http://schemas.openxmlformats.org/officeDocument/2006/relationships" r:embed="rId18"/>
            <a:srcRect/>
            <a:stretch>
              <a:fillRect/>
            </a:stretch>
          </xdr:blipFill>
          <xdr:spPr bwMode="auto">
            <a:xfrm>
              <a:off x="12329160" y="72450960"/>
              <a:ext cx="6431280" cy="2438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127</xdr:row>
          <xdr:rowOff>60960</xdr:rowOff>
        </xdr:from>
        <xdr:to>
          <xdr:col>11</xdr:col>
          <xdr:colOff>0</xdr:colOff>
          <xdr:row>127</xdr:row>
          <xdr:rowOff>281940</xdr:rowOff>
        </xdr:to>
        <xdr:pic>
          <xdr:nvPicPr>
            <xdr:cNvPr id="268543" name="Picture 217119">
              <a:extLst>
                <a:ext uri="{FF2B5EF4-FFF2-40B4-BE49-F238E27FC236}">
                  <a16:creationId xmlns:a16="http://schemas.microsoft.com/office/drawing/2014/main" id="{EC6C65F1-FB97-31FB-24F2-055B917ED4DF}"/>
                </a:ext>
              </a:extLst>
            </xdr:cNvPr>
            <xdr:cNvPicPr>
              <a:picLocks noChangeAspect="1" noChangeArrowheads="1"/>
              <a:extLst>
                <a:ext uri="{84589F7E-364E-4C9E-8A38-B11213B215E9}">
                  <a14:cameraTool cellRange="'MEM. CÁLCULO'!$D$540:$N$540" spid="_x0000_s319570"/>
                </a:ext>
              </a:extLst>
            </xdr:cNvPicPr>
          </xdr:nvPicPr>
          <xdr:blipFill>
            <a:blip xmlns:r="http://schemas.openxmlformats.org/officeDocument/2006/relationships" r:embed="rId19"/>
            <a:srcRect/>
            <a:stretch>
              <a:fillRect/>
            </a:stretch>
          </xdr:blipFill>
          <xdr:spPr bwMode="auto">
            <a:xfrm>
              <a:off x="12306300" y="73441560"/>
              <a:ext cx="6454140" cy="2209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135</xdr:row>
          <xdr:rowOff>53340</xdr:rowOff>
        </xdr:from>
        <xdr:to>
          <xdr:col>11</xdr:col>
          <xdr:colOff>0</xdr:colOff>
          <xdr:row>135</xdr:row>
          <xdr:rowOff>998220</xdr:rowOff>
        </xdr:to>
        <xdr:pic>
          <xdr:nvPicPr>
            <xdr:cNvPr id="268544" name="Picture 217120">
              <a:extLst>
                <a:ext uri="{FF2B5EF4-FFF2-40B4-BE49-F238E27FC236}">
                  <a16:creationId xmlns:a16="http://schemas.microsoft.com/office/drawing/2014/main" id="{C0E2B7C8-D1EA-2958-332D-0C036CF96691}"/>
                </a:ext>
              </a:extLst>
            </xdr:cNvPr>
            <xdr:cNvPicPr>
              <a:picLocks noChangeAspect="1" noChangeArrowheads="1"/>
              <a:extLst>
                <a:ext uri="{84589F7E-364E-4C9E-8A38-B11213B215E9}">
                  <a14:cameraTool cellRange="'MEM. CÁLCULO'!$D$557:$N$563" spid="_x0000_s319571"/>
                </a:ext>
              </a:extLst>
            </xdr:cNvPicPr>
          </xdr:nvPicPr>
          <xdr:blipFill>
            <a:blip xmlns:r="http://schemas.openxmlformats.org/officeDocument/2006/relationships" r:embed="rId20"/>
            <a:srcRect/>
            <a:stretch>
              <a:fillRect/>
            </a:stretch>
          </xdr:blipFill>
          <xdr:spPr bwMode="auto">
            <a:xfrm>
              <a:off x="12321540" y="76619100"/>
              <a:ext cx="6438900" cy="9448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140</xdr:row>
          <xdr:rowOff>45720</xdr:rowOff>
        </xdr:from>
        <xdr:to>
          <xdr:col>11</xdr:col>
          <xdr:colOff>0</xdr:colOff>
          <xdr:row>140</xdr:row>
          <xdr:rowOff>586740</xdr:rowOff>
        </xdr:to>
        <xdr:pic>
          <xdr:nvPicPr>
            <xdr:cNvPr id="268545" name="Picture 217121">
              <a:extLst>
                <a:ext uri="{FF2B5EF4-FFF2-40B4-BE49-F238E27FC236}">
                  <a16:creationId xmlns:a16="http://schemas.microsoft.com/office/drawing/2014/main" id="{1F5D65CF-A3E3-A1D0-40F0-2E49FAAA892A}"/>
                </a:ext>
              </a:extLst>
            </xdr:cNvPr>
            <xdr:cNvPicPr>
              <a:picLocks noChangeAspect="1" noChangeArrowheads="1"/>
              <a:extLst>
                <a:ext uri="{84589F7E-364E-4C9E-8A38-B11213B215E9}">
                  <a14:cameraTool cellRange="'MEM. CÁLCULO'!$D$579:$N$582" spid="_x0000_s319572"/>
                </a:ext>
              </a:extLst>
            </xdr:cNvPicPr>
          </xdr:nvPicPr>
          <xdr:blipFill>
            <a:blip xmlns:r="http://schemas.openxmlformats.org/officeDocument/2006/relationships" r:embed="rId70"/>
            <a:srcRect/>
            <a:stretch>
              <a:fillRect/>
            </a:stretch>
          </xdr:blipFill>
          <xdr:spPr bwMode="auto">
            <a:xfrm>
              <a:off x="12306300" y="82966560"/>
              <a:ext cx="6454140" cy="5410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53340</xdr:colOff>
          <xdr:row>142</xdr:row>
          <xdr:rowOff>53340</xdr:rowOff>
        </xdr:from>
        <xdr:to>
          <xdr:col>11</xdr:col>
          <xdr:colOff>0</xdr:colOff>
          <xdr:row>142</xdr:row>
          <xdr:rowOff>723900</xdr:rowOff>
        </xdr:to>
        <xdr:pic>
          <xdr:nvPicPr>
            <xdr:cNvPr id="268546" name="Picture 217122">
              <a:extLst>
                <a:ext uri="{FF2B5EF4-FFF2-40B4-BE49-F238E27FC236}">
                  <a16:creationId xmlns:a16="http://schemas.microsoft.com/office/drawing/2014/main" id="{D0175310-BBF7-558D-492F-99092524A7B9}"/>
                </a:ext>
              </a:extLst>
            </xdr:cNvPr>
            <xdr:cNvPicPr>
              <a:picLocks noChangeAspect="1" noChangeArrowheads="1"/>
              <a:extLst>
                <a:ext uri="{84589F7E-364E-4C9E-8A38-B11213B215E9}">
                  <a14:cameraTool cellRange="'MEM. CÁLCULO'!$D$587:$N$591" spid="_x0000_s319573"/>
                </a:ext>
              </a:extLst>
            </xdr:cNvPicPr>
          </xdr:nvPicPr>
          <xdr:blipFill>
            <a:blip xmlns:r="http://schemas.openxmlformats.org/officeDocument/2006/relationships" r:embed="rId71"/>
            <a:srcRect/>
            <a:stretch>
              <a:fillRect/>
            </a:stretch>
          </xdr:blipFill>
          <xdr:spPr bwMode="auto">
            <a:xfrm>
              <a:off x="12329160" y="84764880"/>
              <a:ext cx="6431280" cy="67056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144</xdr:row>
          <xdr:rowOff>53340</xdr:rowOff>
        </xdr:from>
        <xdr:to>
          <xdr:col>11</xdr:col>
          <xdr:colOff>0</xdr:colOff>
          <xdr:row>144</xdr:row>
          <xdr:rowOff>861060</xdr:rowOff>
        </xdr:to>
        <xdr:pic>
          <xdr:nvPicPr>
            <xdr:cNvPr id="268547" name="Picture 217123">
              <a:extLst>
                <a:ext uri="{FF2B5EF4-FFF2-40B4-BE49-F238E27FC236}">
                  <a16:creationId xmlns:a16="http://schemas.microsoft.com/office/drawing/2014/main" id="{9B367372-1FCB-F3A8-7449-AE3AF924F2EF}"/>
                </a:ext>
              </a:extLst>
            </xdr:cNvPr>
            <xdr:cNvPicPr>
              <a:picLocks noChangeAspect="1" noChangeArrowheads="1"/>
              <a:extLst>
                <a:ext uri="{84589F7E-364E-4C9E-8A38-B11213B215E9}">
                  <a14:cameraTool cellRange="'MEM. CÁLCULO'!$D$596:$N$601" spid="_x0000_s319574"/>
                </a:ext>
              </a:extLst>
            </xdr:cNvPicPr>
          </xdr:nvPicPr>
          <xdr:blipFill>
            <a:blip xmlns:r="http://schemas.openxmlformats.org/officeDocument/2006/relationships" r:embed="rId72"/>
            <a:srcRect/>
            <a:stretch>
              <a:fillRect/>
            </a:stretch>
          </xdr:blipFill>
          <xdr:spPr bwMode="auto">
            <a:xfrm>
              <a:off x="12352020" y="87447120"/>
              <a:ext cx="6408420" cy="8077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145</xdr:row>
          <xdr:rowOff>60960</xdr:rowOff>
        </xdr:from>
        <xdr:to>
          <xdr:col>11</xdr:col>
          <xdr:colOff>0</xdr:colOff>
          <xdr:row>145</xdr:row>
          <xdr:rowOff>609600</xdr:rowOff>
        </xdr:to>
        <xdr:pic>
          <xdr:nvPicPr>
            <xdr:cNvPr id="268548" name="Picture 217124">
              <a:extLst>
                <a:ext uri="{FF2B5EF4-FFF2-40B4-BE49-F238E27FC236}">
                  <a16:creationId xmlns:a16="http://schemas.microsoft.com/office/drawing/2014/main" id="{197F7AF5-A2CC-8E3D-08E0-D1E98E88278B}"/>
                </a:ext>
              </a:extLst>
            </xdr:cNvPr>
            <xdr:cNvPicPr>
              <a:picLocks noChangeAspect="1" noChangeArrowheads="1"/>
              <a:extLst>
                <a:ext uri="{84589F7E-364E-4C9E-8A38-B11213B215E9}">
                  <a14:cameraTool cellRange="'MEM. CÁLCULO'!$D$606:$N$609" spid="_x0000_s319575"/>
                </a:ext>
              </a:extLst>
            </xdr:cNvPicPr>
          </xdr:nvPicPr>
          <xdr:blipFill>
            <a:blip xmlns:r="http://schemas.openxmlformats.org/officeDocument/2006/relationships" r:embed="rId73"/>
            <a:srcRect/>
            <a:stretch>
              <a:fillRect/>
            </a:stretch>
          </xdr:blipFill>
          <xdr:spPr bwMode="auto">
            <a:xfrm>
              <a:off x="12321540" y="88666320"/>
              <a:ext cx="6438900" cy="5486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53340</xdr:colOff>
          <xdr:row>147</xdr:row>
          <xdr:rowOff>53340</xdr:rowOff>
        </xdr:from>
        <xdr:to>
          <xdr:col>11</xdr:col>
          <xdr:colOff>0</xdr:colOff>
          <xdr:row>147</xdr:row>
          <xdr:rowOff>594360</xdr:rowOff>
        </xdr:to>
        <xdr:pic>
          <xdr:nvPicPr>
            <xdr:cNvPr id="268549" name="Picture 217125">
              <a:extLst>
                <a:ext uri="{FF2B5EF4-FFF2-40B4-BE49-F238E27FC236}">
                  <a16:creationId xmlns:a16="http://schemas.microsoft.com/office/drawing/2014/main" id="{31D7771D-90CF-01A1-2F41-9B0275A6C4C9}"/>
                </a:ext>
              </a:extLst>
            </xdr:cNvPr>
            <xdr:cNvPicPr>
              <a:picLocks noChangeAspect="1" noChangeArrowheads="1"/>
              <a:extLst>
                <a:ext uri="{84589F7E-364E-4C9E-8A38-B11213B215E9}">
                  <a14:cameraTool cellRange="'MEM. CÁLCULO'!$D$614:$N$617" spid="_x0000_s319576"/>
                </a:ext>
              </a:extLst>
            </xdr:cNvPicPr>
          </xdr:nvPicPr>
          <xdr:blipFill>
            <a:blip xmlns:r="http://schemas.openxmlformats.org/officeDocument/2006/relationships" r:embed="rId25"/>
            <a:srcRect/>
            <a:stretch>
              <a:fillRect/>
            </a:stretch>
          </xdr:blipFill>
          <xdr:spPr bwMode="auto">
            <a:xfrm>
              <a:off x="12329160" y="90304620"/>
              <a:ext cx="6431280" cy="5410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150</xdr:row>
          <xdr:rowOff>60960</xdr:rowOff>
        </xdr:from>
        <xdr:to>
          <xdr:col>11</xdr:col>
          <xdr:colOff>0</xdr:colOff>
          <xdr:row>150</xdr:row>
          <xdr:rowOff>1127760</xdr:rowOff>
        </xdr:to>
        <xdr:pic>
          <xdr:nvPicPr>
            <xdr:cNvPr id="268550" name="Picture 217126">
              <a:extLst>
                <a:ext uri="{FF2B5EF4-FFF2-40B4-BE49-F238E27FC236}">
                  <a16:creationId xmlns:a16="http://schemas.microsoft.com/office/drawing/2014/main" id="{F41F586A-F0C3-16FB-F8CB-93C929D917DF}"/>
                </a:ext>
              </a:extLst>
            </xdr:cNvPr>
            <xdr:cNvPicPr>
              <a:picLocks noChangeAspect="1" noChangeArrowheads="1"/>
              <a:extLst>
                <a:ext uri="{84589F7E-364E-4C9E-8A38-B11213B215E9}">
                  <a14:cameraTool cellRange="'MEM. CÁLCULO'!$D$628:$N$635" spid="_x0000_s319577"/>
                </a:ext>
              </a:extLst>
            </xdr:cNvPicPr>
          </xdr:nvPicPr>
          <xdr:blipFill>
            <a:blip xmlns:r="http://schemas.openxmlformats.org/officeDocument/2006/relationships" r:embed="rId74"/>
            <a:srcRect/>
            <a:stretch>
              <a:fillRect/>
            </a:stretch>
          </xdr:blipFill>
          <xdr:spPr bwMode="auto">
            <a:xfrm>
              <a:off x="12321540" y="92087700"/>
              <a:ext cx="6438900" cy="106680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53340</xdr:colOff>
          <xdr:row>152</xdr:row>
          <xdr:rowOff>160020</xdr:rowOff>
        </xdr:from>
        <xdr:to>
          <xdr:col>11</xdr:col>
          <xdr:colOff>0</xdr:colOff>
          <xdr:row>154</xdr:row>
          <xdr:rowOff>7619</xdr:rowOff>
        </xdr:to>
        <xdr:pic>
          <xdr:nvPicPr>
            <xdr:cNvPr id="268551" name="Picture 217127">
              <a:extLst>
                <a:ext uri="{FF2B5EF4-FFF2-40B4-BE49-F238E27FC236}">
                  <a16:creationId xmlns:a16="http://schemas.microsoft.com/office/drawing/2014/main" id="{FB287F98-37CD-155F-0CF3-1A52196266D7}"/>
                </a:ext>
              </a:extLst>
            </xdr:cNvPr>
            <xdr:cNvPicPr>
              <a:picLocks noChangeAspect="1" noChangeArrowheads="1"/>
              <a:extLst>
                <a:ext uri="{84589F7E-364E-4C9E-8A38-B11213B215E9}">
                  <a14:cameraTool cellRange="'MEM. CÁLCULO'!$D$640:$N$645" spid="_x0000_s319578"/>
                </a:ext>
              </a:extLst>
            </xdr:cNvPicPr>
          </xdr:nvPicPr>
          <xdr:blipFill>
            <a:blip xmlns:r="http://schemas.openxmlformats.org/officeDocument/2006/relationships" r:embed="rId27"/>
            <a:srcRect/>
            <a:stretch>
              <a:fillRect/>
            </a:stretch>
          </xdr:blipFill>
          <xdr:spPr bwMode="auto">
            <a:xfrm>
              <a:off x="12329160" y="94335600"/>
              <a:ext cx="6431280" cy="10439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53340</xdr:colOff>
          <xdr:row>156</xdr:row>
          <xdr:rowOff>137160</xdr:rowOff>
        </xdr:from>
        <xdr:to>
          <xdr:col>11</xdr:col>
          <xdr:colOff>0</xdr:colOff>
          <xdr:row>157</xdr:row>
          <xdr:rowOff>182880</xdr:rowOff>
        </xdr:to>
        <xdr:pic>
          <xdr:nvPicPr>
            <xdr:cNvPr id="268552" name="Picture 217128">
              <a:extLst>
                <a:ext uri="{FF2B5EF4-FFF2-40B4-BE49-F238E27FC236}">
                  <a16:creationId xmlns:a16="http://schemas.microsoft.com/office/drawing/2014/main" id="{6FABB3EE-0258-5DCA-C76E-F6EF976D2463}"/>
                </a:ext>
              </a:extLst>
            </xdr:cNvPr>
            <xdr:cNvPicPr>
              <a:picLocks noChangeAspect="1" noChangeArrowheads="1"/>
              <a:extLst>
                <a:ext uri="{84589F7E-364E-4C9E-8A38-B11213B215E9}">
                  <a14:cameraTool cellRange="'MEM. CÁLCULO'!$D$655:$N$659" spid="_x0000_s319579"/>
                </a:ext>
              </a:extLst>
            </xdr:cNvPicPr>
          </xdr:nvPicPr>
          <xdr:blipFill>
            <a:blip xmlns:r="http://schemas.openxmlformats.org/officeDocument/2006/relationships" r:embed="rId75"/>
            <a:srcRect/>
            <a:stretch>
              <a:fillRect/>
            </a:stretch>
          </xdr:blipFill>
          <xdr:spPr bwMode="auto">
            <a:xfrm>
              <a:off x="12329160" y="95996760"/>
              <a:ext cx="6431280" cy="8305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191</xdr:row>
          <xdr:rowOff>45720</xdr:rowOff>
        </xdr:from>
        <xdr:to>
          <xdr:col>11</xdr:col>
          <xdr:colOff>0</xdr:colOff>
          <xdr:row>191</xdr:row>
          <xdr:rowOff>723900</xdr:rowOff>
        </xdr:to>
        <xdr:pic>
          <xdr:nvPicPr>
            <xdr:cNvPr id="268553" name="Picture 217129">
              <a:extLst>
                <a:ext uri="{FF2B5EF4-FFF2-40B4-BE49-F238E27FC236}">
                  <a16:creationId xmlns:a16="http://schemas.microsoft.com/office/drawing/2014/main" id="{B69DBD7A-B5C0-9700-877B-55CBC25A245B}"/>
                </a:ext>
              </a:extLst>
            </xdr:cNvPr>
            <xdr:cNvPicPr>
              <a:picLocks noChangeAspect="1" noChangeArrowheads="1"/>
              <a:extLst>
                <a:ext uri="{84589F7E-364E-4C9E-8A38-B11213B215E9}">
                  <a14:cameraTool cellRange="'MEM. CÁLCULO'!$D$751:$N$755" spid="_x0000_s319580"/>
                </a:ext>
              </a:extLst>
            </xdr:cNvPicPr>
          </xdr:nvPicPr>
          <xdr:blipFill>
            <a:blip xmlns:r="http://schemas.openxmlformats.org/officeDocument/2006/relationships" r:embed="rId76"/>
            <a:srcRect/>
            <a:stretch>
              <a:fillRect/>
            </a:stretch>
          </xdr:blipFill>
          <xdr:spPr bwMode="auto">
            <a:xfrm>
              <a:off x="12344400" y="117401340"/>
              <a:ext cx="6416040" cy="6781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192</xdr:row>
          <xdr:rowOff>83820</xdr:rowOff>
        </xdr:from>
        <xdr:to>
          <xdr:col>11</xdr:col>
          <xdr:colOff>0</xdr:colOff>
          <xdr:row>192</xdr:row>
          <xdr:rowOff>762000</xdr:rowOff>
        </xdr:to>
        <xdr:pic>
          <xdr:nvPicPr>
            <xdr:cNvPr id="268554" name="Picture 217130">
              <a:extLst>
                <a:ext uri="{FF2B5EF4-FFF2-40B4-BE49-F238E27FC236}">
                  <a16:creationId xmlns:a16="http://schemas.microsoft.com/office/drawing/2014/main" id="{9AAA8502-48FB-DB08-B2C2-1BCD9332F111}"/>
                </a:ext>
              </a:extLst>
            </xdr:cNvPr>
            <xdr:cNvPicPr>
              <a:picLocks noChangeAspect="1" noChangeArrowheads="1"/>
              <a:extLst>
                <a:ext uri="{84589F7E-364E-4C9E-8A38-B11213B215E9}">
                  <a14:cameraTool cellRange="'MEM. CÁLCULO'!$D$760:$N$764" spid="_x0000_s319581"/>
                </a:ext>
              </a:extLst>
            </xdr:cNvPicPr>
          </xdr:nvPicPr>
          <xdr:blipFill>
            <a:blip xmlns:r="http://schemas.openxmlformats.org/officeDocument/2006/relationships" r:embed="rId30"/>
            <a:srcRect/>
            <a:stretch>
              <a:fillRect/>
            </a:stretch>
          </xdr:blipFill>
          <xdr:spPr bwMode="auto">
            <a:xfrm>
              <a:off x="12321540" y="118437660"/>
              <a:ext cx="6438900" cy="6781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194</xdr:row>
          <xdr:rowOff>91440</xdr:rowOff>
        </xdr:from>
        <xdr:to>
          <xdr:col>10</xdr:col>
          <xdr:colOff>3169920</xdr:colOff>
          <xdr:row>194</xdr:row>
          <xdr:rowOff>304800</xdr:rowOff>
        </xdr:to>
        <xdr:pic>
          <xdr:nvPicPr>
            <xdr:cNvPr id="268555" name="Picture 217131">
              <a:extLst>
                <a:ext uri="{FF2B5EF4-FFF2-40B4-BE49-F238E27FC236}">
                  <a16:creationId xmlns:a16="http://schemas.microsoft.com/office/drawing/2014/main" id="{B13C2F69-A041-9BD7-4CA6-2425FB0AE816}"/>
                </a:ext>
              </a:extLst>
            </xdr:cNvPr>
            <xdr:cNvPicPr>
              <a:picLocks noChangeAspect="1" noChangeArrowheads="1"/>
              <a:extLst>
                <a:ext uri="{84589F7E-364E-4C9E-8A38-B11213B215E9}">
                  <a14:cameraTool cellRange="'MEM. CÁLCULO'!$D$769:$N$769" spid="_x0000_s319582"/>
                </a:ext>
              </a:extLst>
            </xdr:cNvPicPr>
          </xdr:nvPicPr>
          <xdr:blipFill>
            <a:blip xmlns:r="http://schemas.openxmlformats.org/officeDocument/2006/relationships" r:embed="rId31"/>
            <a:srcRect/>
            <a:stretch>
              <a:fillRect/>
            </a:stretch>
          </xdr:blipFill>
          <xdr:spPr bwMode="auto">
            <a:xfrm>
              <a:off x="12336780" y="119702580"/>
              <a:ext cx="5486400" cy="21336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195</xdr:row>
          <xdr:rowOff>22860</xdr:rowOff>
        </xdr:from>
        <xdr:to>
          <xdr:col>10</xdr:col>
          <xdr:colOff>3139440</xdr:colOff>
          <xdr:row>195</xdr:row>
          <xdr:rowOff>213360</xdr:rowOff>
        </xdr:to>
        <xdr:pic>
          <xdr:nvPicPr>
            <xdr:cNvPr id="268556" name="Picture 217132">
              <a:extLst>
                <a:ext uri="{FF2B5EF4-FFF2-40B4-BE49-F238E27FC236}">
                  <a16:creationId xmlns:a16="http://schemas.microsoft.com/office/drawing/2014/main" id="{19A1919B-D659-AF7F-0C0B-66B21D5BF5D4}"/>
                </a:ext>
              </a:extLst>
            </xdr:cNvPr>
            <xdr:cNvPicPr>
              <a:picLocks noChangeAspect="1" noChangeArrowheads="1"/>
              <a:extLst>
                <a:ext uri="{84589F7E-364E-4C9E-8A38-B11213B215E9}">
                  <a14:cameraTool cellRange="'MEM. CÁLCULO'!$D$774:$N$774" spid="_x0000_s319583"/>
                </a:ext>
              </a:extLst>
            </xdr:cNvPicPr>
          </xdr:nvPicPr>
          <xdr:blipFill>
            <a:blip xmlns:r="http://schemas.openxmlformats.org/officeDocument/2006/relationships" r:embed="rId77"/>
            <a:srcRect/>
            <a:stretch>
              <a:fillRect/>
            </a:stretch>
          </xdr:blipFill>
          <xdr:spPr bwMode="auto">
            <a:xfrm>
              <a:off x="12306300" y="120114060"/>
              <a:ext cx="5486400" cy="19050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200</xdr:row>
          <xdr:rowOff>60960</xdr:rowOff>
        </xdr:from>
        <xdr:to>
          <xdr:col>11</xdr:col>
          <xdr:colOff>0</xdr:colOff>
          <xdr:row>200</xdr:row>
          <xdr:rowOff>739140</xdr:rowOff>
        </xdr:to>
        <xdr:pic>
          <xdr:nvPicPr>
            <xdr:cNvPr id="268557" name="Picture 217133">
              <a:extLst>
                <a:ext uri="{FF2B5EF4-FFF2-40B4-BE49-F238E27FC236}">
                  <a16:creationId xmlns:a16="http://schemas.microsoft.com/office/drawing/2014/main" id="{774DD57A-6EEE-F98E-6076-5598EFD1AF6E}"/>
                </a:ext>
              </a:extLst>
            </xdr:cNvPr>
            <xdr:cNvPicPr>
              <a:picLocks noChangeAspect="1" noChangeArrowheads="1"/>
              <a:extLst>
                <a:ext uri="{84589F7E-364E-4C9E-8A38-B11213B215E9}">
                  <a14:cameraTool cellRange="'MEM. CÁLCULO'!$D$791:$N$795" spid="_x0000_s319584"/>
                </a:ext>
              </a:extLst>
            </xdr:cNvPicPr>
          </xdr:nvPicPr>
          <xdr:blipFill>
            <a:blip xmlns:r="http://schemas.openxmlformats.org/officeDocument/2006/relationships" r:embed="rId78"/>
            <a:srcRect/>
            <a:stretch>
              <a:fillRect/>
            </a:stretch>
          </xdr:blipFill>
          <xdr:spPr bwMode="auto">
            <a:xfrm>
              <a:off x="12321540" y="122613420"/>
              <a:ext cx="6438900" cy="6781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204</xdr:row>
          <xdr:rowOff>53340</xdr:rowOff>
        </xdr:from>
        <xdr:to>
          <xdr:col>11</xdr:col>
          <xdr:colOff>0</xdr:colOff>
          <xdr:row>204</xdr:row>
          <xdr:rowOff>731520</xdr:rowOff>
        </xdr:to>
        <xdr:pic>
          <xdr:nvPicPr>
            <xdr:cNvPr id="268558" name="Picture 217134">
              <a:extLst>
                <a:ext uri="{FF2B5EF4-FFF2-40B4-BE49-F238E27FC236}">
                  <a16:creationId xmlns:a16="http://schemas.microsoft.com/office/drawing/2014/main" id="{284E0EBE-D4A0-69BF-A378-8C0D80C2CF04}"/>
                </a:ext>
              </a:extLst>
            </xdr:cNvPr>
            <xdr:cNvPicPr>
              <a:picLocks noChangeAspect="1" noChangeArrowheads="1"/>
              <a:extLst>
                <a:ext uri="{84589F7E-364E-4C9E-8A38-B11213B215E9}">
                  <a14:cameraTool cellRange="'MEM. CÁLCULO'!$D$802:$N$806" spid="_x0000_s319585"/>
                </a:ext>
              </a:extLst>
            </xdr:cNvPicPr>
          </xdr:nvPicPr>
          <xdr:blipFill>
            <a:blip xmlns:r="http://schemas.openxmlformats.org/officeDocument/2006/relationships" r:embed="rId34"/>
            <a:srcRect/>
            <a:stretch>
              <a:fillRect/>
            </a:stretch>
          </xdr:blipFill>
          <xdr:spPr bwMode="auto">
            <a:xfrm>
              <a:off x="12306300" y="124122180"/>
              <a:ext cx="6454140" cy="6781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206</xdr:row>
          <xdr:rowOff>30480</xdr:rowOff>
        </xdr:from>
        <xdr:to>
          <xdr:col>11</xdr:col>
          <xdr:colOff>0</xdr:colOff>
          <xdr:row>206</xdr:row>
          <xdr:rowOff>701040</xdr:rowOff>
        </xdr:to>
        <xdr:pic>
          <xdr:nvPicPr>
            <xdr:cNvPr id="268559" name="Picture 217135">
              <a:extLst>
                <a:ext uri="{FF2B5EF4-FFF2-40B4-BE49-F238E27FC236}">
                  <a16:creationId xmlns:a16="http://schemas.microsoft.com/office/drawing/2014/main" id="{7B38269B-3EB8-9CEE-F8EB-A47F2F19641F}"/>
                </a:ext>
              </a:extLst>
            </xdr:cNvPr>
            <xdr:cNvPicPr>
              <a:picLocks noChangeAspect="1" noChangeArrowheads="1"/>
              <a:extLst>
                <a:ext uri="{84589F7E-364E-4C9E-8A38-B11213B215E9}">
                  <a14:cameraTool cellRange="'MEM. CÁLCULO'!$D$811:$N$815" spid="_x0000_s319586"/>
                </a:ext>
              </a:extLst>
            </xdr:cNvPicPr>
          </xdr:nvPicPr>
          <xdr:blipFill>
            <a:blip xmlns:r="http://schemas.openxmlformats.org/officeDocument/2006/relationships" r:embed="rId35"/>
            <a:srcRect/>
            <a:stretch>
              <a:fillRect/>
            </a:stretch>
          </xdr:blipFill>
          <xdr:spPr bwMode="auto">
            <a:xfrm>
              <a:off x="12306300" y="125219460"/>
              <a:ext cx="6454140" cy="67056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53340</xdr:colOff>
          <xdr:row>207</xdr:row>
          <xdr:rowOff>60960</xdr:rowOff>
        </xdr:from>
        <xdr:to>
          <xdr:col>11</xdr:col>
          <xdr:colOff>0</xdr:colOff>
          <xdr:row>208</xdr:row>
          <xdr:rowOff>22860</xdr:rowOff>
        </xdr:to>
        <xdr:pic>
          <xdr:nvPicPr>
            <xdr:cNvPr id="268560" name="Picture 217136">
              <a:extLst>
                <a:ext uri="{FF2B5EF4-FFF2-40B4-BE49-F238E27FC236}">
                  <a16:creationId xmlns:a16="http://schemas.microsoft.com/office/drawing/2014/main" id="{FB841033-6EAD-9AEA-DD93-199531613A38}"/>
                </a:ext>
              </a:extLst>
            </xdr:cNvPr>
            <xdr:cNvPicPr>
              <a:picLocks noChangeAspect="1" noChangeArrowheads="1"/>
              <a:extLst>
                <a:ext uri="{84589F7E-364E-4C9E-8A38-B11213B215E9}">
                  <a14:cameraTool cellRange="'MEM. CÁLCULO'!$D$820:$N$824" spid="_x0000_s319587"/>
                </a:ext>
              </a:extLst>
            </xdr:cNvPicPr>
          </xdr:nvPicPr>
          <xdr:blipFill>
            <a:blip xmlns:r="http://schemas.openxmlformats.org/officeDocument/2006/relationships" r:embed="rId36"/>
            <a:srcRect/>
            <a:stretch>
              <a:fillRect/>
            </a:stretch>
          </xdr:blipFill>
          <xdr:spPr bwMode="auto">
            <a:xfrm>
              <a:off x="12329160" y="126164340"/>
              <a:ext cx="6431280" cy="86106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xdr:colOff>
          <xdr:row>209</xdr:row>
          <xdr:rowOff>38100</xdr:rowOff>
        </xdr:from>
        <xdr:to>
          <xdr:col>10</xdr:col>
          <xdr:colOff>3162300</xdr:colOff>
          <xdr:row>209</xdr:row>
          <xdr:rowOff>236220</xdr:rowOff>
        </xdr:to>
        <xdr:pic>
          <xdr:nvPicPr>
            <xdr:cNvPr id="268561" name="Picture 217137">
              <a:extLst>
                <a:ext uri="{FF2B5EF4-FFF2-40B4-BE49-F238E27FC236}">
                  <a16:creationId xmlns:a16="http://schemas.microsoft.com/office/drawing/2014/main" id="{FD8E073D-AA7C-DF3D-6C6C-B6F446603240}"/>
                </a:ext>
              </a:extLst>
            </xdr:cNvPr>
            <xdr:cNvPicPr>
              <a:picLocks noChangeAspect="1" noChangeArrowheads="1"/>
              <a:extLst>
                <a:ext uri="{84589F7E-364E-4C9E-8A38-B11213B215E9}">
                  <a14:cameraTool cellRange="'MEM. CÁLCULO'!$D$829:$N$829" spid="_x0000_s319588"/>
                </a:ext>
              </a:extLst>
            </xdr:cNvPicPr>
          </xdr:nvPicPr>
          <xdr:blipFill>
            <a:blip xmlns:r="http://schemas.openxmlformats.org/officeDocument/2006/relationships" r:embed="rId37"/>
            <a:srcRect/>
            <a:stretch>
              <a:fillRect/>
            </a:stretch>
          </xdr:blipFill>
          <xdr:spPr bwMode="auto">
            <a:xfrm>
              <a:off x="12283440" y="127543560"/>
              <a:ext cx="5532120" cy="1981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214</xdr:row>
          <xdr:rowOff>76200</xdr:rowOff>
        </xdr:from>
        <xdr:to>
          <xdr:col>10</xdr:col>
          <xdr:colOff>3177540</xdr:colOff>
          <xdr:row>214</xdr:row>
          <xdr:rowOff>312420</xdr:rowOff>
        </xdr:to>
        <xdr:pic>
          <xdr:nvPicPr>
            <xdr:cNvPr id="268562" name="Picture 217138">
              <a:extLst>
                <a:ext uri="{FF2B5EF4-FFF2-40B4-BE49-F238E27FC236}">
                  <a16:creationId xmlns:a16="http://schemas.microsoft.com/office/drawing/2014/main" id="{F0E11CA8-FB5E-208D-61BF-88B18B2FBF74}"/>
                </a:ext>
              </a:extLst>
            </xdr:cNvPr>
            <xdr:cNvPicPr>
              <a:picLocks noChangeAspect="1" noChangeArrowheads="1"/>
              <a:extLst>
                <a:ext uri="{84589F7E-364E-4C9E-8A38-B11213B215E9}">
                  <a14:cameraTool cellRange="'MEM. CÁLCULO'!$D$844:$N$844" spid="_x0000_s319589"/>
                </a:ext>
              </a:extLst>
            </xdr:cNvPicPr>
          </xdr:nvPicPr>
          <xdr:blipFill>
            <a:blip xmlns:r="http://schemas.openxmlformats.org/officeDocument/2006/relationships" r:embed="rId38"/>
            <a:srcRect/>
            <a:stretch>
              <a:fillRect/>
            </a:stretch>
          </xdr:blipFill>
          <xdr:spPr bwMode="auto">
            <a:xfrm>
              <a:off x="12321540" y="130263900"/>
              <a:ext cx="5509260" cy="2362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216</xdr:row>
          <xdr:rowOff>76200</xdr:rowOff>
        </xdr:from>
        <xdr:to>
          <xdr:col>10</xdr:col>
          <xdr:colOff>3169920</xdr:colOff>
          <xdr:row>216</xdr:row>
          <xdr:rowOff>289560</xdr:rowOff>
        </xdr:to>
        <xdr:pic>
          <xdr:nvPicPr>
            <xdr:cNvPr id="268563" name="Picture 217139">
              <a:extLst>
                <a:ext uri="{FF2B5EF4-FFF2-40B4-BE49-F238E27FC236}">
                  <a16:creationId xmlns:a16="http://schemas.microsoft.com/office/drawing/2014/main" id="{EE81D6B4-9692-3843-296F-66EF5EE1C3C4}"/>
                </a:ext>
              </a:extLst>
            </xdr:cNvPr>
            <xdr:cNvPicPr>
              <a:picLocks noChangeAspect="1" noChangeArrowheads="1"/>
              <a:extLst>
                <a:ext uri="{84589F7E-364E-4C9E-8A38-B11213B215E9}">
                  <a14:cameraTool cellRange="'MEM. CÁLCULO'!$D$851:$N$851" spid="_x0000_s319590"/>
                </a:ext>
              </a:extLst>
            </xdr:cNvPicPr>
          </xdr:nvPicPr>
          <xdr:blipFill>
            <a:blip xmlns:r="http://schemas.openxmlformats.org/officeDocument/2006/relationships" r:embed="rId79"/>
            <a:srcRect/>
            <a:stretch>
              <a:fillRect/>
            </a:stretch>
          </xdr:blipFill>
          <xdr:spPr bwMode="auto">
            <a:xfrm>
              <a:off x="12321540" y="131284980"/>
              <a:ext cx="5501640" cy="21336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218</xdr:row>
          <xdr:rowOff>91440</xdr:rowOff>
        </xdr:from>
        <xdr:to>
          <xdr:col>11</xdr:col>
          <xdr:colOff>0</xdr:colOff>
          <xdr:row>218</xdr:row>
          <xdr:rowOff>289560</xdr:rowOff>
        </xdr:to>
        <xdr:pic>
          <xdr:nvPicPr>
            <xdr:cNvPr id="268564" name="Picture 217140">
              <a:extLst>
                <a:ext uri="{FF2B5EF4-FFF2-40B4-BE49-F238E27FC236}">
                  <a16:creationId xmlns:a16="http://schemas.microsoft.com/office/drawing/2014/main" id="{9F4F6EFD-59EF-7953-C7DB-A079A0083E9B}"/>
                </a:ext>
              </a:extLst>
            </xdr:cNvPr>
            <xdr:cNvPicPr>
              <a:picLocks noChangeAspect="1" noChangeArrowheads="1"/>
              <a:extLst>
                <a:ext uri="{84589F7E-364E-4C9E-8A38-B11213B215E9}">
                  <a14:cameraTool cellRange="'MEM. CÁLCULO'!$D$856:$N$856" spid="_x0000_s319591"/>
                </a:ext>
              </a:extLst>
            </xdr:cNvPicPr>
          </xdr:nvPicPr>
          <xdr:blipFill>
            <a:blip xmlns:r="http://schemas.openxmlformats.org/officeDocument/2006/relationships" r:embed="rId40"/>
            <a:srcRect/>
            <a:stretch>
              <a:fillRect/>
            </a:stretch>
          </xdr:blipFill>
          <xdr:spPr bwMode="auto">
            <a:xfrm>
              <a:off x="12344400" y="132877560"/>
              <a:ext cx="6416040" cy="1981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231</xdr:row>
          <xdr:rowOff>60960</xdr:rowOff>
        </xdr:from>
        <xdr:to>
          <xdr:col>11</xdr:col>
          <xdr:colOff>0</xdr:colOff>
          <xdr:row>231</xdr:row>
          <xdr:rowOff>228600</xdr:rowOff>
        </xdr:to>
        <xdr:pic>
          <xdr:nvPicPr>
            <xdr:cNvPr id="268565" name="Picture 217141">
              <a:extLst>
                <a:ext uri="{FF2B5EF4-FFF2-40B4-BE49-F238E27FC236}">
                  <a16:creationId xmlns:a16="http://schemas.microsoft.com/office/drawing/2014/main" id="{3B3865C3-E473-9612-05A9-F445745803D0}"/>
                </a:ext>
              </a:extLst>
            </xdr:cNvPr>
            <xdr:cNvPicPr>
              <a:picLocks noChangeAspect="1" noChangeArrowheads="1"/>
              <a:extLst>
                <a:ext uri="{84589F7E-364E-4C9E-8A38-B11213B215E9}">
                  <a14:cameraTool cellRange="'MEM. CÁLCULO'!$D$894:$N$894" spid="_x0000_s319592"/>
                </a:ext>
              </a:extLst>
            </xdr:cNvPicPr>
          </xdr:nvPicPr>
          <xdr:blipFill>
            <a:blip xmlns:r="http://schemas.openxmlformats.org/officeDocument/2006/relationships" r:embed="rId80"/>
            <a:srcRect/>
            <a:stretch>
              <a:fillRect/>
            </a:stretch>
          </xdr:blipFill>
          <xdr:spPr bwMode="auto">
            <a:xfrm>
              <a:off x="12306300" y="140101320"/>
              <a:ext cx="6454140" cy="1676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237</xdr:row>
          <xdr:rowOff>152400</xdr:rowOff>
        </xdr:from>
        <xdr:to>
          <xdr:col>11</xdr:col>
          <xdr:colOff>0</xdr:colOff>
          <xdr:row>237</xdr:row>
          <xdr:rowOff>1767840</xdr:rowOff>
        </xdr:to>
        <xdr:pic>
          <xdr:nvPicPr>
            <xdr:cNvPr id="268566" name="Picture 217142">
              <a:extLst>
                <a:ext uri="{FF2B5EF4-FFF2-40B4-BE49-F238E27FC236}">
                  <a16:creationId xmlns:a16="http://schemas.microsoft.com/office/drawing/2014/main" id="{86C8ECF7-9A6E-E361-AFBD-77FF1DCD853C}"/>
                </a:ext>
              </a:extLst>
            </xdr:cNvPr>
            <xdr:cNvPicPr>
              <a:picLocks noChangeAspect="1" noChangeArrowheads="1"/>
              <a:extLst>
                <a:ext uri="{84589F7E-364E-4C9E-8A38-B11213B215E9}">
                  <a14:cameraTool cellRange="'MEM. CÁLCULO'!$D$910:$N$921" spid="_x0000_s319593"/>
                </a:ext>
              </a:extLst>
            </xdr:cNvPicPr>
          </xdr:nvPicPr>
          <xdr:blipFill>
            <a:blip xmlns:r="http://schemas.openxmlformats.org/officeDocument/2006/relationships" r:embed="rId81"/>
            <a:srcRect/>
            <a:stretch>
              <a:fillRect/>
            </a:stretch>
          </xdr:blipFill>
          <xdr:spPr bwMode="auto">
            <a:xfrm>
              <a:off x="12367260" y="141701520"/>
              <a:ext cx="6393180" cy="16154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54</xdr:row>
          <xdr:rowOff>30480</xdr:rowOff>
        </xdr:from>
        <xdr:to>
          <xdr:col>11</xdr:col>
          <xdr:colOff>0</xdr:colOff>
          <xdr:row>55</xdr:row>
          <xdr:rowOff>0</xdr:rowOff>
        </xdr:to>
        <xdr:pic>
          <xdr:nvPicPr>
            <xdr:cNvPr id="268567" name="Picture 217143">
              <a:extLst>
                <a:ext uri="{FF2B5EF4-FFF2-40B4-BE49-F238E27FC236}">
                  <a16:creationId xmlns:a16="http://schemas.microsoft.com/office/drawing/2014/main" id="{A4314DEC-4A74-BAC8-71C6-D7F897A62566}"/>
                </a:ext>
              </a:extLst>
            </xdr:cNvPr>
            <xdr:cNvPicPr>
              <a:picLocks noChangeAspect="1" noChangeArrowheads="1"/>
              <a:extLst>
                <a:ext uri="{84589F7E-364E-4C9E-8A38-B11213B215E9}">
                  <a14:cameraTool cellRange="'MEM. CÁLCULO'!$D$234:$N$234" spid="_x0000_s319594"/>
                </a:ext>
              </a:extLst>
            </xdr:cNvPicPr>
          </xdr:nvPicPr>
          <xdr:blipFill>
            <a:blip xmlns:r="http://schemas.openxmlformats.org/officeDocument/2006/relationships" r:embed="rId43"/>
            <a:srcRect/>
            <a:stretch>
              <a:fillRect/>
            </a:stretch>
          </xdr:blipFill>
          <xdr:spPr bwMode="auto">
            <a:xfrm>
              <a:off x="12306300" y="33101280"/>
              <a:ext cx="6454140" cy="30480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38</xdr:row>
          <xdr:rowOff>129540</xdr:rowOff>
        </xdr:from>
        <xdr:to>
          <xdr:col>11</xdr:col>
          <xdr:colOff>0</xdr:colOff>
          <xdr:row>39</xdr:row>
          <xdr:rowOff>1341120</xdr:rowOff>
        </xdr:to>
        <xdr:pic>
          <xdr:nvPicPr>
            <xdr:cNvPr id="268568" name="Picture 4097">
              <a:extLst>
                <a:ext uri="{FF2B5EF4-FFF2-40B4-BE49-F238E27FC236}">
                  <a16:creationId xmlns:a16="http://schemas.microsoft.com/office/drawing/2014/main" id="{1443234E-A4EA-F235-C38E-4BF007B197FF}"/>
                </a:ext>
              </a:extLst>
            </xdr:cNvPr>
            <xdr:cNvPicPr>
              <a:picLocks noChangeAspect="1" noChangeArrowheads="1"/>
              <a:extLst>
                <a:ext uri="{84589F7E-364E-4C9E-8A38-B11213B215E9}">
                  <a14:cameraTool cellRange="'MEM. CÁLCULO'!$D$168:$N$175" spid="_x0000_s319595"/>
                </a:ext>
              </a:extLst>
            </xdr:cNvPicPr>
          </xdr:nvPicPr>
          <xdr:blipFill>
            <a:blip xmlns:r="http://schemas.openxmlformats.org/officeDocument/2006/relationships" r:embed="rId44"/>
            <a:srcRect/>
            <a:stretch>
              <a:fillRect/>
            </a:stretch>
          </xdr:blipFill>
          <xdr:spPr bwMode="auto">
            <a:xfrm>
              <a:off x="12352020" y="18889980"/>
              <a:ext cx="6408420" cy="13792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121920</xdr:colOff>
          <xdr:row>17</xdr:row>
          <xdr:rowOff>137160</xdr:rowOff>
        </xdr:from>
        <xdr:to>
          <xdr:col>11</xdr:col>
          <xdr:colOff>0</xdr:colOff>
          <xdr:row>18</xdr:row>
          <xdr:rowOff>45720</xdr:rowOff>
        </xdr:to>
        <xdr:pic>
          <xdr:nvPicPr>
            <xdr:cNvPr id="268569" name="Picture 4098">
              <a:extLst>
                <a:ext uri="{FF2B5EF4-FFF2-40B4-BE49-F238E27FC236}">
                  <a16:creationId xmlns:a16="http://schemas.microsoft.com/office/drawing/2014/main" id="{C2DE369C-CFF4-091B-3D10-C9E5EAB0C4AC}"/>
                </a:ext>
              </a:extLst>
            </xdr:cNvPr>
            <xdr:cNvPicPr>
              <a:picLocks noChangeAspect="1" noChangeArrowheads="1"/>
              <a:extLst>
                <a:ext uri="{84589F7E-364E-4C9E-8A38-B11213B215E9}">
                  <a14:cameraTool cellRange="'MEM. CÁLCULO'!$D$99:$N$102" spid="_x0000_s319596"/>
                </a:ext>
              </a:extLst>
            </xdr:cNvPicPr>
          </xdr:nvPicPr>
          <xdr:blipFill>
            <a:blip xmlns:r="http://schemas.openxmlformats.org/officeDocument/2006/relationships" r:embed="rId45"/>
            <a:srcRect/>
            <a:stretch>
              <a:fillRect/>
            </a:stretch>
          </xdr:blipFill>
          <xdr:spPr bwMode="auto">
            <a:xfrm>
              <a:off x="12397740" y="6659880"/>
              <a:ext cx="6362700" cy="6934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41</xdr:row>
          <xdr:rowOff>0</xdr:rowOff>
        </xdr:from>
        <xdr:to>
          <xdr:col>11</xdr:col>
          <xdr:colOff>0</xdr:colOff>
          <xdr:row>41</xdr:row>
          <xdr:rowOff>213360</xdr:rowOff>
        </xdr:to>
        <xdr:pic>
          <xdr:nvPicPr>
            <xdr:cNvPr id="268570" name="Picture 4099">
              <a:extLst>
                <a:ext uri="{FF2B5EF4-FFF2-40B4-BE49-F238E27FC236}">
                  <a16:creationId xmlns:a16="http://schemas.microsoft.com/office/drawing/2014/main" id="{6B70F4B4-2AA9-F170-0DC1-017EFFF3FAAA}"/>
                </a:ext>
              </a:extLst>
            </xdr:cNvPr>
            <xdr:cNvPicPr>
              <a:picLocks noChangeAspect="1" noChangeArrowheads="1"/>
              <a:extLst>
                <a:ext uri="{84589F7E-364E-4C9E-8A38-B11213B215E9}">
                  <a14:cameraTool cellRange="'MEM. CÁLCULO'!$D$180:$N$180" spid="_x0000_s319597"/>
                </a:ext>
              </a:extLst>
            </xdr:cNvPicPr>
          </xdr:nvPicPr>
          <xdr:blipFill>
            <a:blip xmlns:r="http://schemas.openxmlformats.org/officeDocument/2006/relationships" r:embed="rId4"/>
            <a:srcRect/>
            <a:stretch>
              <a:fillRect/>
            </a:stretch>
          </xdr:blipFill>
          <xdr:spPr bwMode="auto">
            <a:xfrm>
              <a:off x="12344400" y="20878800"/>
              <a:ext cx="6416040" cy="21336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83820</xdr:colOff>
          <xdr:row>43</xdr:row>
          <xdr:rowOff>0</xdr:rowOff>
        </xdr:from>
        <xdr:to>
          <xdr:col>11</xdr:col>
          <xdr:colOff>0</xdr:colOff>
          <xdr:row>43</xdr:row>
          <xdr:rowOff>944880</xdr:rowOff>
        </xdr:to>
        <xdr:pic>
          <xdr:nvPicPr>
            <xdr:cNvPr id="268571" name="Picture 4100">
              <a:extLst>
                <a:ext uri="{FF2B5EF4-FFF2-40B4-BE49-F238E27FC236}">
                  <a16:creationId xmlns:a16="http://schemas.microsoft.com/office/drawing/2014/main" id="{C7C5DF81-0CD4-FE8D-B45A-D324E254C489}"/>
                </a:ext>
              </a:extLst>
            </xdr:cNvPr>
            <xdr:cNvPicPr>
              <a:picLocks noChangeAspect="1" noChangeArrowheads="1"/>
              <a:extLst>
                <a:ext uri="{84589F7E-364E-4C9E-8A38-B11213B215E9}">
                  <a14:cameraTool cellRange="'MEM. CÁLCULO'!$D$185:$N$191" spid="_x0000_s319598"/>
                </a:ext>
              </a:extLst>
            </xdr:cNvPicPr>
          </xdr:nvPicPr>
          <xdr:blipFill>
            <a:blip xmlns:r="http://schemas.openxmlformats.org/officeDocument/2006/relationships" r:embed="rId5"/>
            <a:srcRect/>
            <a:stretch>
              <a:fillRect/>
            </a:stretch>
          </xdr:blipFill>
          <xdr:spPr bwMode="auto">
            <a:xfrm>
              <a:off x="12359640" y="21800820"/>
              <a:ext cx="6400800" cy="9448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44</xdr:row>
          <xdr:rowOff>60960</xdr:rowOff>
        </xdr:from>
        <xdr:to>
          <xdr:col>10</xdr:col>
          <xdr:colOff>3169920</xdr:colOff>
          <xdr:row>44</xdr:row>
          <xdr:rowOff>1143000</xdr:rowOff>
        </xdr:to>
        <xdr:pic>
          <xdr:nvPicPr>
            <xdr:cNvPr id="268572" name="Picture 4101">
              <a:extLst>
                <a:ext uri="{FF2B5EF4-FFF2-40B4-BE49-F238E27FC236}">
                  <a16:creationId xmlns:a16="http://schemas.microsoft.com/office/drawing/2014/main" id="{8FEE5F4E-B6D6-142E-6E22-9E6F5C8D499D}"/>
                </a:ext>
              </a:extLst>
            </xdr:cNvPr>
            <xdr:cNvPicPr>
              <a:picLocks noChangeAspect="1" noChangeArrowheads="1"/>
              <a:extLst>
                <a:ext uri="{84589F7E-364E-4C9E-8A38-B11213B215E9}">
                  <a14:cameraTool cellRange="'MEM. CÁLCULO'!$D$196:$N$203" spid="_x0000_s319599"/>
                </a:ext>
              </a:extLst>
            </xdr:cNvPicPr>
          </xdr:nvPicPr>
          <xdr:blipFill>
            <a:blip xmlns:r="http://schemas.openxmlformats.org/officeDocument/2006/relationships" r:embed="rId62"/>
            <a:srcRect/>
            <a:stretch>
              <a:fillRect/>
            </a:stretch>
          </xdr:blipFill>
          <xdr:spPr bwMode="auto">
            <a:xfrm>
              <a:off x="12336780" y="23088600"/>
              <a:ext cx="5486400" cy="10820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46</xdr:row>
          <xdr:rowOff>0</xdr:rowOff>
        </xdr:from>
        <xdr:to>
          <xdr:col>10</xdr:col>
          <xdr:colOff>3177540</xdr:colOff>
          <xdr:row>46</xdr:row>
          <xdr:rowOff>220980</xdr:rowOff>
        </xdr:to>
        <xdr:pic>
          <xdr:nvPicPr>
            <xdr:cNvPr id="268573" name="Picture 4102">
              <a:extLst>
                <a:ext uri="{FF2B5EF4-FFF2-40B4-BE49-F238E27FC236}">
                  <a16:creationId xmlns:a16="http://schemas.microsoft.com/office/drawing/2014/main" id="{1657543F-CCEF-B503-24DD-57988700EE62}"/>
                </a:ext>
              </a:extLst>
            </xdr:cNvPr>
            <xdr:cNvPicPr>
              <a:picLocks noChangeAspect="1" noChangeArrowheads="1"/>
              <a:extLst>
                <a:ext uri="{84589F7E-364E-4C9E-8A38-B11213B215E9}">
                  <a14:cameraTool cellRange="'MEM. CÁLCULO'!$D$208:$N$208" spid="_x0000_s319600"/>
                </a:ext>
              </a:extLst>
            </xdr:cNvPicPr>
          </xdr:nvPicPr>
          <xdr:blipFill>
            <a:blip xmlns:r="http://schemas.openxmlformats.org/officeDocument/2006/relationships" r:embed="rId7"/>
            <a:srcRect/>
            <a:stretch>
              <a:fillRect/>
            </a:stretch>
          </xdr:blipFill>
          <xdr:spPr bwMode="auto">
            <a:xfrm>
              <a:off x="12367260" y="25046940"/>
              <a:ext cx="5463540" cy="2209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48</xdr:row>
          <xdr:rowOff>0</xdr:rowOff>
        </xdr:from>
        <xdr:to>
          <xdr:col>11</xdr:col>
          <xdr:colOff>0</xdr:colOff>
          <xdr:row>48</xdr:row>
          <xdr:rowOff>944880</xdr:rowOff>
        </xdr:to>
        <xdr:pic>
          <xdr:nvPicPr>
            <xdr:cNvPr id="268574" name="Picture 4103">
              <a:extLst>
                <a:ext uri="{FF2B5EF4-FFF2-40B4-BE49-F238E27FC236}">
                  <a16:creationId xmlns:a16="http://schemas.microsoft.com/office/drawing/2014/main" id="{42237589-C279-098F-FA4B-F3999980E01F}"/>
                </a:ext>
              </a:extLst>
            </xdr:cNvPr>
            <xdr:cNvPicPr>
              <a:picLocks noChangeAspect="1" noChangeArrowheads="1"/>
              <a:extLst>
                <a:ext uri="{84589F7E-364E-4C9E-8A38-B11213B215E9}">
                  <a14:cameraTool cellRange="'MEM. CÁLCULO'!$D$213:$N$219" spid="_x0000_s319601"/>
                </a:ext>
              </a:extLst>
            </xdr:cNvPicPr>
          </xdr:nvPicPr>
          <xdr:blipFill>
            <a:blip xmlns:r="http://schemas.openxmlformats.org/officeDocument/2006/relationships" r:embed="rId82"/>
            <a:srcRect/>
            <a:stretch>
              <a:fillRect/>
            </a:stretch>
          </xdr:blipFill>
          <xdr:spPr bwMode="auto">
            <a:xfrm>
              <a:off x="12367260" y="27561540"/>
              <a:ext cx="6393180" cy="9448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50</xdr:row>
          <xdr:rowOff>30480</xdr:rowOff>
        </xdr:from>
        <xdr:to>
          <xdr:col>11</xdr:col>
          <xdr:colOff>0</xdr:colOff>
          <xdr:row>50</xdr:row>
          <xdr:rowOff>807720</xdr:rowOff>
        </xdr:to>
        <xdr:pic>
          <xdr:nvPicPr>
            <xdr:cNvPr id="268575" name="Picture 4104">
              <a:extLst>
                <a:ext uri="{FF2B5EF4-FFF2-40B4-BE49-F238E27FC236}">
                  <a16:creationId xmlns:a16="http://schemas.microsoft.com/office/drawing/2014/main" id="{BB511C04-E437-2F1A-AD5F-9B4F1D52E459}"/>
                </a:ext>
              </a:extLst>
            </xdr:cNvPr>
            <xdr:cNvPicPr>
              <a:picLocks noChangeAspect="1" noChangeArrowheads="1"/>
              <a:extLst>
                <a:ext uri="{84589F7E-364E-4C9E-8A38-B11213B215E9}">
                  <a14:cameraTool cellRange="'MEM. CÁLCULO'!$D$224:$N$227" spid="_x0000_s319602"/>
                </a:ext>
              </a:extLst>
            </xdr:cNvPicPr>
          </xdr:nvPicPr>
          <xdr:blipFill>
            <a:blip xmlns:r="http://schemas.openxmlformats.org/officeDocument/2006/relationships" r:embed="rId9"/>
            <a:srcRect/>
            <a:stretch>
              <a:fillRect/>
            </a:stretch>
          </xdr:blipFill>
          <xdr:spPr bwMode="auto">
            <a:xfrm>
              <a:off x="12321540" y="31021020"/>
              <a:ext cx="6438900" cy="7772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55</xdr:row>
          <xdr:rowOff>60960</xdr:rowOff>
        </xdr:from>
        <xdr:to>
          <xdr:col>11</xdr:col>
          <xdr:colOff>0</xdr:colOff>
          <xdr:row>55</xdr:row>
          <xdr:rowOff>739140</xdr:rowOff>
        </xdr:to>
        <xdr:pic>
          <xdr:nvPicPr>
            <xdr:cNvPr id="268576" name="Picture 4105">
              <a:extLst>
                <a:ext uri="{FF2B5EF4-FFF2-40B4-BE49-F238E27FC236}">
                  <a16:creationId xmlns:a16="http://schemas.microsoft.com/office/drawing/2014/main" id="{AFFD792C-C646-6B17-B384-110485F0CD4F}"/>
                </a:ext>
              </a:extLst>
            </xdr:cNvPr>
            <xdr:cNvPicPr>
              <a:picLocks noChangeAspect="1" noChangeArrowheads="1"/>
              <a:extLst>
                <a:ext uri="{84589F7E-364E-4C9E-8A38-B11213B215E9}">
                  <a14:cameraTool cellRange="'MEM. CÁLCULO'!$D$239:$N$243" spid="_x0000_s319603"/>
                </a:ext>
              </a:extLst>
            </xdr:cNvPicPr>
          </xdr:nvPicPr>
          <xdr:blipFill>
            <a:blip xmlns:r="http://schemas.openxmlformats.org/officeDocument/2006/relationships" r:embed="rId10"/>
            <a:srcRect/>
            <a:stretch>
              <a:fillRect/>
            </a:stretch>
          </xdr:blipFill>
          <xdr:spPr bwMode="auto">
            <a:xfrm>
              <a:off x="12321540" y="33467040"/>
              <a:ext cx="6438900" cy="6781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56</xdr:row>
          <xdr:rowOff>60960</xdr:rowOff>
        </xdr:from>
        <xdr:to>
          <xdr:col>11</xdr:col>
          <xdr:colOff>0</xdr:colOff>
          <xdr:row>56</xdr:row>
          <xdr:rowOff>701040</xdr:rowOff>
        </xdr:to>
        <xdr:pic>
          <xdr:nvPicPr>
            <xdr:cNvPr id="268577" name="Picture 4106">
              <a:extLst>
                <a:ext uri="{FF2B5EF4-FFF2-40B4-BE49-F238E27FC236}">
                  <a16:creationId xmlns:a16="http://schemas.microsoft.com/office/drawing/2014/main" id="{6D931953-10FE-2DEC-DC89-F845AAD50C4C}"/>
                </a:ext>
              </a:extLst>
            </xdr:cNvPr>
            <xdr:cNvPicPr>
              <a:picLocks noChangeAspect="1" noChangeArrowheads="1"/>
              <a:extLst>
                <a:ext uri="{84589F7E-364E-4C9E-8A38-B11213B215E9}">
                  <a14:cameraTool cellRange="'MEM. CÁLCULO'!$D$249:$N$252" spid="_x0000_s319604"/>
                </a:ext>
              </a:extLst>
            </xdr:cNvPicPr>
          </xdr:nvPicPr>
          <xdr:blipFill>
            <a:blip xmlns:r="http://schemas.openxmlformats.org/officeDocument/2006/relationships" r:embed="rId11"/>
            <a:srcRect/>
            <a:stretch>
              <a:fillRect/>
            </a:stretch>
          </xdr:blipFill>
          <xdr:spPr bwMode="auto">
            <a:xfrm>
              <a:off x="12336780" y="34549080"/>
              <a:ext cx="6423660" cy="6400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53340</xdr:colOff>
          <xdr:row>60</xdr:row>
          <xdr:rowOff>30480</xdr:rowOff>
        </xdr:from>
        <xdr:to>
          <xdr:col>11</xdr:col>
          <xdr:colOff>0</xdr:colOff>
          <xdr:row>60</xdr:row>
          <xdr:rowOff>1112520</xdr:rowOff>
        </xdr:to>
        <xdr:pic>
          <xdr:nvPicPr>
            <xdr:cNvPr id="268578" name="Picture 4107">
              <a:extLst>
                <a:ext uri="{FF2B5EF4-FFF2-40B4-BE49-F238E27FC236}">
                  <a16:creationId xmlns:a16="http://schemas.microsoft.com/office/drawing/2014/main" id="{624F11C6-C0C2-42D6-EBE6-CCF6D8C36A0A}"/>
                </a:ext>
              </a:extLst>
            </xdr:cNvPr>
            <xdr:cNvPicPr>
              <a:picLocks noChangeAspect="1" noChangeArrowheads="1"/>
              <a:extLst>
                <a:ext uri="{84589F7E-364E-4C9E-8A38-B11213B215E9}">
                  <a14:cameraTool cellRange="'MEM. CÁLCULO'!$D$259:$N$266" spid="_x0000_s319605"/>
                </a:ext>
              </a:extLst>
            </xdr:cNvPicPr>
          </xdr:nvPicPr>
          <xdr:blipFill>
            <a:blip xmlns:r="http://schemas.openxmlformats.org/officeDocument/2006/relationships" r:embed="rId83"/>
            <a:srcRect/>
            <a:stretch>
              <a:fillRect/>
            </a:stretch>
          </xdr:blipFill>
          <xdr:spPr bwMode="auto">
            <a:xfrm>
              <a:off x="12329160" y="37536120"/>
              <a:ext cx="6431280" cy="10820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62</xdr:row>
          <xdr:rowOff>60960</xdr:rowOff>
        </xdr:from>
        <xdr:to>
          <xdr:col>11</xdr:col>
          <xdr:colOff>0</xdr:colOff>
          <xdr:row>62</xdr:row>
          <xdr:rowOff>1005840</xdr:rowOff>
        </xdr:to>
        <xdr:pic>
          <xdr:nvPicPr>
            <xdr:cNvPr id="268579" name="Picture 217155">
              <a:extLst>
                <a:ext uri="{FF2B5EF4-FFF2-40B4-BE49-F238E27FC236}">
                  <a16:creationId xmlns:a16="http://schemas.microsoft.com/office/drawing/2014/main" id="{C87DCF98-FC43-BFFC-5379-1E04B682AF2D}"/>
                </a:ext>
              </a:extLst>
            </xdr:cNvPr>
            <xdr:cNvPicPr>
              <a:picLocks noChangeAspect="1" noChangeArrowheads="1"/>
              <a:extLst>
                <a:ext uri="{84589F7E-364E-4C9E-8A38-B11213B215E9}">
                  <a14:cameraTool cellRange="'MEM. CÁLCULO'!$D$271:$N$277" spid="_x0000_s319606"/>
                </a:ext>
              </a:extLst>
            </xdr:cNvPicPr>
          </xdr:nvPicPr>
          <xdr:blipFill>
            <a:blip xmlns:r="http://schemas.openxmlformats.org/officeDocument/2006/relationships" r:embed="rId84"/>
            <a:srcRect/>
            <a:stretch>
              <a:fillRect/>
            </a:stretch>
          </xdr:blipFill>
          <xdr:spPr bwMode="auto">
            <a:xfrm>
              <a:off x="12321540" y="39212520"/>
              <a:ext cx="6438900" cy="9448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239</xdr:row>
          <xdr:rowOff>137160</xdr:rowOff>
        </xdr:from>
        <xdr:to>
          <xdr:col>10</xdr:col>
          <xdr:colOff>3147060</xdr:colOff>
          <xdr:row>239</xdr:row>
          <xdr:rowOff>342900</xdr:rowOff>
        </xdr:to>
        <xdr:pic>
          <xdr:nvPicPr>
            <xdr:cNvPr id="268580" name="Picture 217156">
              <a:extLst>
                <a:ext uri="{FF2B5EF4-FFF2-40B4-BE49-F238E27FC236}">
                  <a16:creationId xmlns:a16="http://schemas.microsoft.com/office/drawing/2014/main" id="{CAB9A0FC-4DAD-2C60-FAA5-DA7C725BB386}"/>
                </a:ext>
              </a:extLst>
            </xdr:cNvPr>
            <xdr:cNvPicPr>
              <a:picLocks noChangeAspect="1" noChangeArrowheads="1"/>
              <a:extLst>
                <a:ext uri="{84589F7E-364E-4C9E-8A38-B11213B215E9}">
                  <a14:cameraTool cellRange="'MEM. CÁLCULO'!$D$926:$N$926" spid="_x0000_s319607"/>
                </a:ext>
              </a:extLst>
            </xdr:cNvPicPr>
          </xdr:nvPicPr>
          <xdr:blipFill>
            <a:blip xmlns:r="http://schemas.openxmlformats.org/officeDocument/2006/relationships" r:embed="rId85"/>
            <a:srcRect/>
            <a:stretch>
              <a:fillRect/>
            </a:stretch>
          </xdr:blipFill>
          <xdr:spPr bwMode="auto">
            <a:xfrm>
              <a:off x="12336780" y="144208500"/>
              <a:ext cx="5463540" cy="2057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xdr:colOff>
          <xdr:row>242</xdr:row>
          <xdr:rowOff>121920</xdr:rowOff>
        </xdr:from>
        <xdr:to>
          <xdr:col>10</xdr:col>
          <xdr:colOff>3169920</xdr:colOff>
          <xdr:row>242</xdr:row>
          <xdr:rowOff>1600200</xdr:rowOff>
        </xdr:to>
        <xdr:pic>
          <xdr:nvPicPr>
            <xdr:cNvPr id="268581" name="Picture 217157">
              <a:extLst>
                <a:ext uri="{FF2B5EF4-FFF2-40B4-BE49-F238E27FC236}">
                  <a16:creationId xmlns:a16="http://schemas.microsoft.com/office/drawing/2014/main" id="{9494D9BC-031F-9CFD-3997-83796C63E873}"/>
                </a:ext>
              </a:extLst>
            </xdr:cNvPr>
            <xdr:cNvPicPr>
              <a:picLocks noChangeAspect="1" noChangeArrowheads="1"/>
              <a:extLst>
                <a:ext uri="{84589F7E-364E-4C9E-8A38-B11213B215E9}">
                  <a14:cameraTool cellRange="'MEM. CÁLCULO'!$D$936:$N$946" spid="_x0000_s319608"/>
                </a:ext>
              </a:extLst>
            </xdr:cNvPicPr>
          </xdr:nvPicPr>
          <xdr:blipFill>
            <a:blip xmlns:r="http://schemas.openxmlformats.org/officeDocument/2006/relationships" r:embed="rId86"/>
            <a:srcRect/>
            <a:stretch>
              <a:fillRect/>
            </a:stretch>
          </xdr:blipFill>
          <xdr:spPr bwMode="auto">
            <a:xfrm>
              <a:off x="12291060" y="146128740"/>
              <a:ext cx="5532120" cy="14782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243</xdr:row>
          <xdr:rowOff>121920</xdr:rowOff>
        </xdr:from>
        <xdr:to>
          <xdr:col>10</xdr:col>
          <xdr:colOff>3177540</xdr:colOff>
          <xdr:row>243</xdr:row>
          <xdr:rowOff>1737360</xdr:rowOff>
        </xdr:to>
        <xdr:pic>
          <xdr:nvPicPr>
            <xdr:cNvPr id="268582" name="Picture 217158">
              <a:extLst>
                <a:ext uri="{FF2B5EF4-FFF2-40B4-BE49-F238E27FC236}">
                  <a16:creationId xmlns:a16="http://schemas.microsoft.com/office/drawing/2014/main" id="{A9DE3B37-423C-1548-7533-11A412543102}"/>
                </a:ext>
              </a:extLst>
            </xdr:cNvPr>
            <xdr:cNvPicPr>
              <a:picLocks noChangeAspect="1" noChangeArrowheads="1"/>
              <a:extLst>
                <a:ext uri="{84589F7E-364E-4C9E-8A38-B11213B215E9}">
                  <a14:cameraTool cellRange="'MEM. CÁLCULO'!$D$951:$N$962" spid="_x0000_s319609"/>
                </a:ext>
              </a:extLst>
            </xdr:cNvPicPr>
          </xdr:nvPicPr>
          <xdr:blipFill>
            <a:blip xmlns:r="http://schemas.openxmlformats.org/officeDocument/2006/relationships" r:embed="rId87"/>
            <a:srcRect/>
            <a:stretch>
              <a:fillRect/>
            </a:stretch>
          </xdr:blipFill>
          <xdr:spPr bwMode="auto">
            <a:xfrm>
              <a:off x="12313920" y="148338540"/>
              <a:ext cx="5516880" cy="16154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245</xdr:row>
          <xdr:rowOff>91440</xdr:rowOff>
        </xdr:from>
        <xdr:to>
          <xdr:col>11</xdr:col>
          <xdr:colOff>0</xdr:colOff>
          <xdr:row>245</xdr:row>
          <xdr:rowOff>320040</xdr:rowOff>
        </xdr:to>
        <xdr:pic>
          <xdr:nvPicPr>
            <xdr:cNvPr id="268583" name="Picture 217159">
              <a:extLst>
                <a:ext uri="{FF2B5EF4-FFF2-40B4-BE49-F238E27FC236}">
                  <a16:creationId xmlns:a16="http://schemas.microsoft.com/office/drawing/2014/main" id="{F9318CBE-8BDB-D0C6-8BB9-9813C71A1A1E}"/>
                </a:ext>
              </a:extLst>
            </xdr:cNvPr>
            <xdr:cNvPicPr>
              <a:picLocks noChangeAspect="1" noChangeArrowheads="1"/>
              <a:extLst>
                <a:ext uri="{84589F7E-364E-4C9E-8A38-B11213B215E9}">
                  <a14:cameraTool cellRange="'MEM. CÁLCULO'!$D$967:$N$967" spid="_x0000_s319610"/>
                </a:ext>
              </a:extLst>
            </xdr:cNvPicPr>
          </xdr:nvPicPr>
          <xdr:blipFill>
            <a:blip xmlns:r="http://schemas.openxmlformats.org/officeDocument/2006/relationships" r:embed="rId56"/>
            <a:srcRect/>
            <a:stretch>
              <a:fillRect/>
            </a:stretch>
          </xdr:blipFill>
          <xdr:spPr bwMode="auto">
            <a:xfrm>
              <a:off x="12344400" y="151287480"/>
              <a:ext cx="6416040" cy="22860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247</xdr:row>
          <xdr:rowOff>60960</xdr:rowOff>
        </xdr:from>
        <xdr:to>
          <xdr:col>11</xdr:col>
          <xdr:colOff>0</xdr:colOff>
          <xdr:row>247</xdr:row>
          <xdr:rowOff>251460</xdr:rowOff>
        </xdr:to>
        <xdr:pic>
          <xdr:nvPicPr>
            <xdr:cNvPr id="268584" name="Picture 217160">
              <a:extLst>
                <a:ext uri="{FF2B5EF4-FFF2-40B4-BE49-F238E27FC236}">
                  <a16:creationId xmlns:a16="http://schemas.microsoft.com/office/drawing/2014/main" id="{F13C7687-F185-DEB9-5076-6C59BBEBC3B7}"/>
                </a:ext>
              </a:extLst>
            </xdr:cNvPr>
            <xdr:cNvPicPr>
              <a:picLocks noChangeAspect="1" noChangeArrowheads="1"/>
              <a:extLst>
                <a:ext uri="{84589F7E-364E-4C9E-8A38-B11213B215E9}">
                  <a14:cameraTool cellRange="'MEM. CÁLCULO'!$D$972:$N$972" spid="_x0000_s319611"/>
                </a:ext>
              </a:extLst>
            </xdr:cNvPicPr>
          </xdr:nvPicPr>
          <xdr:blipFill>
            <a:blip xmlns:r="http://schemas.openxmlformats.org/officeDocument/2006/relationships" r:embed="rId57"/>
            <a:srcRect/>
            <a:stretch>
              <a:fillRect/>
            </a:stretch>
          </xdr:blipFill>
          <xdr:spPr bwMode="auto">
            <a:xfrm>
              <a:off x="12306300" y="152544780"/>
              <a:ext cx="6454140" cy="19050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259</xdr:row>
          <xdr:rowOff>91440</xdr:rowOff>
        </xdr:from>
        <xdr:to>
          <xdr:col>11</xdr:col>
          <xdr:colOff>0</xdr:colOff>
          <xdr:row>259</xdr:row>
          <xdr:rowOff>769620</xdr:rowOff>
        </xdr:to>
        <xdr:pic>
          <xdr:nvPicPr>
            <xdr:cNvPr id="268585" name="Picture 4114">
              <a:extLst>
                <a:ext uri="{FF2B5EF4-FFF2-40B4-BE49-F238E27FC236}">
                  <a16:creationId xmlns:a16="http://schemas.microsoft.com/office/drawing/2014/main" id="{54876C9B-0DC3-C9C7-B62A-51712F139136}"/>
                </a:ext>
              </a:extLst>
            </xdr:cNvPr>
            <xdr:cNvPicPr>
              <a:picLocks noChangeAspect="1" noChangeArrowheads="1"/>
              <a:extLst>
                <a:ext uri="{84589F7E-364E-4C9E-8A38-B11213B215E9}">
                  <a14:cameraTool cellRange="'MEM. CÁLCULO'!$D$1005:$N$1009" spid="_x0000_s319612"/>
                </a:ext>
              </a:extLst>
            </xdr:cNvPicPr>
          </xdr:nvPicPr>
          <xdr:blipFill>
            <a:blip xmlns:r="http://schemas.openxmlformats.org/officeDocument/2006/relationships" r:embed="rId88"/>
            <a:srcRect/>
            <a:stretch>
              <a:fillRect/>
            </a:stretch>
          </xdr:blipFill>
          <xdr:spPr bwMode="auto">
            <a:xfrm>
              <a:off x="12321540" y="160240980"/>
              <a:ext cx="6438900" cy="6781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261</xdr:row>
          <xdr:rowOff>198120</xdr:rowOff>
        </xdr:from>
        <xdr:to>
          <xdr:col>10</xdr:col>
          <xdr:colOff>3139440</xdr:colOff>
          <xdr:row>261</xdr:row>
          <xdr:rowOff>426720</xdr:rowOff>
        </xdr:to>
        <xdr:pic>
          <xdr:nvPicPr>
            <xdr:cNvPr id="268586" name="Imagem 51">
              <a:extLst>
                <a:ext uri="{FF2B5EF4-FFF2-40B4-BE49-F238E27FC236}">
                  <a16:creationId xmlns:a16="http://schemas.microsoft.com/office/drawing/2014/main" id="{4542A0A1-2B4F-0E86-414D-CD839870CDEF}"/>
                </a:ext>
              </a:extLst>
            </xdr:cNvPr>
            <xdr:cNvPicPr>
              <a:picLocks noChangeAspect="1" noChangeArrowheads="1"/>
              <a:extLst>
                <a:ext uri="{84589F7E-364E-4C9E-8A38-B11213B215E9}">
                  <a14:cameraTool cellRange="'MEM. CÁLCULO'!$D$1014:$N$1014" spid="_x0000_s319613"/>
                </a:ext>
              </a:extLst>
            </xdr:cNvPicPr>
          </xdr:nvPicPr>
          <xdr:blipFill>
            <a:blip xmlns:r="http://schemas.openxmlformats.org/officeDocument/2006/relationships" r:embed="rId89"/>
            <a:srcRect/>
            <a:stretch>
              <a:fillRect/>
            </a:stretch>
          </xdr:blipFill>
          <xdr:spPr bwMode="auto">
            <a:xfrm>
              <a:off x="12313920" y="162557460"/>
              <a:ext cx="5478780" cy="22860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263</xdr:row>
          <xdr:rowOff>91440</xdr:rowOff>
        </xdr:from>
        <xdr:to>
          <xdr:col>11</xdr:col>
          <xdr:colOff>0</xdr:colOff>
          <xdr:row>263</xdr:row>
          <xdr:rowOff>335280</xdr:rowOff>
        </xdr:to>
        <xdr:pic>
          <xdr:nvPicPr>
            <xdr:cNvPr id="268587" name="Imagem 52">
              <a:extLst>
                <a:ext uri="{FF2B5EF4-FFF2-40B4-BE49-F238E27FC236}">
                  <a16:creationId xmlns:a16="http://schemas.microsoft.com/office/drawing/2014/main" id="{CA3771B5-FE5F-C4BA-B974-B1F3BB31133B}"/>
                </a:ext>
              </a:extLst>
            </xdr:cNvPr>
            <xdr:cNvPicPr>
              <a:picLocks noChangeAspect="1" noChangeArrowheads="1"/>
              <a:extLst>
                <a:ext uri="{84589F7E-364E-4C9E-8A38-B11213B215E9}">
                  <a14:cameraTool cellRange="'MEM. CÁLCULO'!$D$1020:$N$1020" spid="_x0000_s319614"/>
                </a:ext>
              </a:extLst>
            </xdr:cNvPicPr>
          </xdr:nvPicPr>
          <xdr:blipFill>
            <a:blip xmlns:r="http://schemas.openxmlformats.org/officeDocument/2006/relationships" r:embed="rId90"/>
            <a:srcRect/>
            <a:stretch>
              <a:fillRect/>
            </a:stretch>
          </xdr:blipFill>
          <xdr:spPr bwMode="auto">
            <a:xfrm>
              <a:off x="12367260" y="163814760"/>
              <a:ext cx="6393180" cy="2438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38</xdr:row>
          <xdr:rowOff>129540</xdr:rowOff>
        </xdr:from>
        <xdr:to>
          <xdr:col>11</xdr:col>
          <xdr:colOff>0</xdr:colOff>
          <xdr:row>39</xdr:row>
          <xdr:rowOff>1341120</xdr:rowOff>
        </xdr:to>
        <xdr:pic>
          <xdr:nvPicPr>
            <xdr:cNvPr id="268588" name="Picture 217164">
              <a:extLst>
                <a:ext uri="{FF2B5EF4-FFF2-40B4-BE49-F238E27FC236}">
                  <a16:creationId xmlns:a16="http://schemas.microsoft.com/office/drawing/2014/main" id="{1A4A4486-D8B1-7FC6-4C20-3360A39F630F}"/>
                </a:ext>
              </a:extLst>
            </xdr:cNvPr>
            <xdr:cNvPicPr>
              <a:picLocks noChangeAspect="1" noChangeArrowheads="1"/>
              <a:extLst>
                <a:ext uri="{84589F7E-364E-4C9E-8A38-B11213B215E9}">
                  <a14:cameraTool cellRange="'MEM. CÁLCULO'!$D$168:$N$175" spid="_x0000_s319615"/>
                </a:ext>
              </a:extLst>
            </xdr:cNvPicPr>
          </xdr:nvPicPr>
          <xdr:blipFill>
            <a:blip xmlns:r="http://schemas.openxmlformats.org/officeDocument/2006/relationships" r:embed="rId91"/>
            <a:srcRect/>
            <a:stretch>
              <a:fillRect/>
            </a:stretch>
          </xdr:blipFill>
          <xdr:spPr bwMode="auto">
            <a:xfrm>
              <a:off x="12352020" y="18889980"/>
              <a:ext cx="6408420" cy="13792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121920</xdr:colOff>
          <xdr:row>17</xdr:row>
          <xdr:rowOff>137160</xdr:rowOff>
        </xdr:from>
        <xdr:to>
          <xdr:col>11</xdr:col>
          <xdr:colOff>0</xdr:colOff>
          <xdr:row>18</xdr:row>
          <xdr:rowOff>45720</xdr:rowOff>
        </xdr:to>
        <xdr:pic>
          <xdr:nvPicPr>
            <xdr:cNvPr id="268589" name="Picture 217165">
              <a:extLst>
                <a:ext uri="{FF2B5EF4-FFF2-40B4-BE49-F238E27FC236}">
                  <a16:creationId xmlns:a16="http://schemas.microsoft.com/office/drawing/2014/main" id="{D7F43E66-A602-E374-E0C0-E05B88B92150}"/>
                </a:ext>
              </a:extLst>
            </xdr:cNvPr>
            <xdr:cNvPicPr>
              <a:picLocks noChangeAspect="1" noChangeArrowheads="1"/>
              <a:extLst>
                <a:ext uri="{84589F7E-364E-4C9E-8A38-B11213B215E9}">
                  <a14:cameraTool cellRange="'MEM. CÁLCULO'!$D$99:$N$102" spid="_x0000_s319616"/>
                </a:ext>
              </a:extLst>
            </xdr:cNvPicPr>
          </xdr:nvPicPr>
          <xdr:blipFill>
            <a:blip xmlns:r="http://schemas.openxmlformats.org/officeDocument/2006/relationships" r:embed="rId45"/>
            <a:srcRect/>
            <a:stretch>
              <a:fillRect/>
            </a:stretch>
          </xdr:blipFill>
          <xdr:spPr bwMode="auto">
            <a:xfrm>
              <a:off x="12397740" y="6659880"/>
              <a:ext cx="6362700" cy="6934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41</xdr:row>
          <xdr:rowOff>0</xdr:rowOff>
        </xdr:from>
        <xdr:to>
          <xdr:col>11</xdr:col>
          <xdr:colOff>0</xdr:colOff>
          <xdr:row>41</xdr:row>
          <xdr:rowOff>213360</xdr:rowOff>
        </xdr:to>
        <xdr:pic>
          <xdr:nvPicPr>
            <xdr:cNvPr id="268590" name="Picture 217166">
              <a:extLst>
                <a:ext uri="{FF2B5EF4-FFF2-40B4-BE49-F238E27FC236}">
                  <a16:creationId xmlns:a16="http://schemas.microsoft.com/office/drawing/2014/main" id="{54167A17-ABBE-4308-A063-16ADF3786C25}"/>
                </a:ext>
              </a:extLst>
            </xdr:cNvPr>
            <xdr:cNvPicPr>
              <a:picLocks noChangeAspect="1" noChangeArrowheads="1"/>
              <a:extLst>
                <a:ext uri="{84589F7E-364E-4C9E-8A38-B11213B215E9}">
                  <a14:cameraTool cellRange="'MEM. CÁLCULO'!$D$180:$N$180" spid="_x0000_s319617"/>
                </a:ext>
              </a:extLst>
            </xdr:cNvPicPr>
          </xdr:nvPicPr>
          <xdr:blipFill>
            <a:blip xmlns:r="http://schemas.openxmlformats.org/officeDocument/2006/relationships" r:embed="rId4"/>
            <a:srcRect/>
            <a:stretch>
              <a:fillRect/>
            </a:stretch>
          </xdr:blipFill>
          <xdr:spPr bwMode="auto">
            <a:xfrm>
              <a:off x="12344400" y="20878800"/>
              <a:ext cx="6416040" cy="21336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83820</xdr:colOff>
          <xdr:row>43</xdr:row>
          <xdr:rowOff>0</xdr:rowOff>
        </xdr:from>
        <xdr:to>
          <xdr:col>11</xdr:col>
          <xdr:colOff>0</xdr:colOff>
          <xdr:row>43</xdr:row>
          <xdr:rowOff>944880</xdr:rowOff>
        </xdr:to>
        <xdr:pic>
          <xdr:nvPicPr>
            <xdr:cNvPr id="268591" name="Picture 217167">
              <a:extLst>
                <a:ext uri="{FF2B5EF4-FFF2-40B4-BE49-F238E27FC236}">
                  <a16:creationId xmlns:a16="http://schemas.microsoft.com/office/drawing/2014/main" id="{2E92079F-2D7E-39DA-DB1E-780095D915A8}"/>
                </a:ext>
              </a:extLst>
            </xdr:cNvPr>
            <xdr:cNvPicPr>
              <a:picLocks noChangeAspect="1" noChangeArrowheads="1"/>
              <a:extLst>
                <a:ext uri="{84589F7E-364E-4C9E-8A38-B11213B215E9}">
                  <a14:cameraTool cellRange="'MEM. CÁLCULO'!$D$185:$N$191" spid="_x0000_s319618"/>
                </a:ext>
              </a:extLst>
            </xdr:cNvPicPr>
          </xdr:nvPicPr>
          <xdr:blipFill>
            <a:blip xmlns:r="http://schemas.openxmlformats.org/officeDocument/2006/relationships" r:embed="rId5"/>
            <a:srcRect/>
            <a:stretch>
              <a:fillRect/>
            </a:stretch>
          </xdr:blipFill>
          <xdr:spPr bwMode="auto">
            <a:xfrm>
              <a:off x="12359640" y="21800820"/>
              <a:ext cx="6400800" cy="9448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44</xdr:row>
          <xdr:rowOff>60960</xdr:rowOff>
        </xdr:from>
        <xdr:to>
          <xdr:col>10</xdr:col>
          <xdr:colOff>3169920</xdr:colOff>
          <xdr:row>44</xdr:row>
          <xdr:rowOff>1143000</xdr:rowOff>
        </xdr:to>
        <xdr:pic>
          <xdr:nvPicPr>
            <xdr:cNvPr id="268592" name="Picture 217168">
              <a:extLst>
                <a:ext uri="{FF2B5EF4-FFF2-40B4-BE49-F238E27FC236}">
                  <a16:creationId xmlns:a16="http://schemas.microsoft.com/office/drawing/2014/main" id="{A624083B-594F-0714-696B-6730945B617B}"/>
                </a:ext>
              </a:extLst>
            </xdr:cNvPr>
            <xdr:cNvPicPr>
              <a:picLocks noChangeAspect="1" noChangeArrowheads="1"/>
              <a:extLst>
                <a:ext uri="{84589F7E-364E-4C9E-8A38-B11213B215E9}">
                  <a14:cameraTool cellRange="'MEM. CÁLCULO'!$D$196:$N$203" spid="_x0000_s319619"/>
                </a:ext>
              </a:extLst>
            </xdr:cNvPicPr>
          </xdr:nvPicPr>
          <xdr:blipFill>
            <a:blip xmlns:r="http://schemas.openxmlformats.org/officeDocument/2006/relationships" r:embed="rId62"/>
            <a:srcRect/>
            <a:stretch>
              <a:fillRect/>
            </a:stretch>
          </xdr:blipFill>
          <xdr:spPr bwMode="auto">
            <a:xfrm>
              <a:off x="12336780" y="23088600"/>
              <a:ext cx="5486400" cy="10820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46</xdr:row>
          <xdr:rowOff>0</xdr:rowOff>
        </xdr:from>
        <xdr:to>
          <xdr:col>10</xdr:col>
          <xdr:colOff>3177540</xdr:colOff>
          <xdr:row>46</xdr:row>
          <xdr:rowOff>220980</xdr:rowOff>
        </xdr:to>
        <xdr:pic>
          <xdr:nvPicPr>
            <xdr:cNvPr id="268593" name="Picture 217169">
              <a:extLst>
                <a:ext uri="{FF2B5EF4-FFF2-40B4-BE49-F238E27FC236}">
                  <a16:creationId xmlns:a16="http://schemas.microsoft.com/office/drawing/2014/main" id="{7C9752F5-CBE5-27B7-6A2E-1D1407549A24}"/>
                </a:ext>
              </a:extLst>
            </xdr:cNvPr>
            <xdr:cNvPicPr>
              <a:picLocks noChangeAspect="1" noChangeArrowheads="1"/>
              <a:extLst>
                <a:ext uri="{84589F7E-364E-4C9E-8A38-B11213B215E9}">
                  <a14:cameraTool cellRange="'MEM. CÁLCULO'!$D$208:$N$208" spid="_x0000_s319620"/>
                </a:ext>
              </a:extLst>
            </xdr:cNvPicPr>
          </xdr:nvPicPr>
          <xdr:blipFill>
            <a:blip xmlns:r="http://schemas.openxmlformats.org/officeDocument/2006/relationships" r:embed="rId7"/>
            <a:srcRect/>
            <a:stretch>
              <a:fillRect/>
            </a:stretch>
          </xdr:blipFill>
          <xdr:spPr bwMode="auto">
            <a:xfrm>
              <a:off x="12367260" y="25046940"/>
              <a:ext cx="5463540" cy="2209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48</xdr:row>
          <xdr:rowOff>0</xdr:rowOff>
        </xdr:from>
        <xdr:to>
          <xdr:col>11</xdr:col>
          <xdr:colOff>0</xdr:colOff>
          <xdr:row>48</xdr:row>
          <xdr:rowOff>944880</xdr:rowOff>
        </xdr:to>
        <xdr:pic>
          <xdr:nvPicPr>
            <xdr:cNvPr id="268594" name="Picture 217170">
              <a:extLst>
                <a:ext uri="{FF2B5EF4-FFF2-40B4-BE49-F238E27FC236}">
                  <a16:creationId xmlns:a16="http://schemas.microsoft.com/office/drawing/2014/main" id="{2C858950-5B75-9F45-E02F-5326F11505EF}"/>
                </a:ext>
              </a:extLst>
            </xdr:cNvPr>
            <xdr:cNvPicPr>
              <a:picLocks noChangeAspect="1" noChangeArrowheads="1"/>
              <a:extLst>
                <a:ext uri="{84589F7E-364E-4C9E-8A38-B11213B215E9}">
                  <a14:cameraTool cellRange="'MEM. CÁLCULO'!$D$213:$N$219" spid="_x0000_s319621"/>
                </a:ext>
              </a:extLst>
            </xdr:cNvPicPr>
          </xdr:nvPicPr>
          <xdr:blipFill>
            <a:blip xmlns:r="http://schemas.openxmlformats.org/officeDocument/2006/relationships" r:embed="rId8"/>
            <a:srcRect/>
            <a:stretch>
              <a:fillRect/>
            </a:stretch>
          </xdr:blipFill>
          <xdr:spPr bwMode="auto">
            <a:xfrm>
              <a:off x="12367260" y="27561540"/>
              <a:ext cx="6393180" cy="9448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50</xdr:row>
          <xdr:rowOff>30480</xdr:rowOff>
        </xdr:from>
        <xdr:to>
          <xdr:col>11</xdr:col>
          <xdr:colOff>0</xdr:colOff>
          <xdr:row>50</xdr:row>
          <xdr:rowOff>807720</xdr:rowOff>
        </xdr:to>
        <xdr:pic>
          <xdr:nvPicPr>
            <xdr:cNvPr id="268595" name="Picture 217171">
              <a:extLst>
                <a:ext uri="{FF2B5EF4-FFF2-40B4-BE49-F238E27FC236}">
                  <a16:creationId xmlns:a16="http://schemas.microsoft.com/office/drawing/2014/main" id="{82A57E57-B7E0-3422-B937-67C9DF75BCF3}"/>
                </a:ext>
              </a:extLst>
            </xdr:cNvPr>
            <xdr:cNvPicPr>
              <a:picLocks noChangeAspect="1" noChangeArrowheads="1"/>
              <a:extLst>
                <a:ext uri="{84589F7E-364E-4C9E-8A38-B11213B215E9}">
                  <a14:cameraTool cellRange="'MEM. CÁLCULO'!$D$224:$N$227" spid="_x0000_s319622"/>
                </a:ext>
              </a:extLst>
            </xdr:cNvPicPr>
          </xdr:nvPicPr>
          <xdr:blipFill>
            <a:blip xmlns:r="http://schemas.openxmlformats.org/officeDocument/2006/relationships" r:embed="rId49"/>
            <a:srcRect/>
            <a:stretch>
              <a:fillRect/>
            </a:stretch>
          </xdr:blipFill>
          <xdr:spPr bwMode="auto">
            <a:xfrm>
              <a:off x="12321540" y="31021020"/>
              <a:ext cx="6438900" cy="7772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55</xdr:row>
          <xdr:rowOff>60960</xdr:rowOff>
        </xdr:from>
        <xdr:to>
          <xdr:col>11</xdr:col>
          <xdr:colOff>0</xdr:colOff>
          <xdr:row>55</xdr:row>
          <xdr:rowOff>739140</xdr:rowOff>
        </xdr:to>
        <xdr:pic>
          <xdr:nvPicPr>
            <xdr:cNvPr id="268596" name="Picture 217172">
              <a:extLst>
                <a:ext uri="{FF2B5EF4-FFF2-40B4-BE49-F238E27FC236}">
                  <a16:creationId xmlns:a16="http://schemas.microsoft.com/office/drawing/2014/main" id="{D986E412-074D-2570-8A35-93583226648F}"/>
                </a:ext>
              </a:extLst>
            </xdr:cNvPr>
            <xdr:cNvPicPr>
              <a:picLocks noChangeAspect="1" noChangeArrowheads="1"/>
              <a:extLst>
                <a:ext uri="{84589F7E-364E-4C9E-8A38-B11213B215E9}">
                  <a14:cameraTool cellRange="'MEM. CÁLCULO'!$D$239:$N$243" spid="_x0000_s319623"/>
                </a:ext>
              </a:extLst>
            </xdr:cNvPicPr>
          </xdr:nvPicPr>
          <xdr:blipFill>
            <a:blip xmlns:r="http://schemas.openxmlformats.org/officeDocument/2006/relationships" r:embed="rId10"/>
            <a:srcRect/>
            <a:stretch>
              <a:fillRect/>
            </a:stretch>
          </xdr:blipFill>
          <xdr:spPr bwMode="auto">
            <a:xfrm>
              <a:off x="12321540" y="33467040"/>
              <a:ext cx="6438900" cy="6781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56</xdr:row>
          <xdr:rowOff>60960</xdr:rowOff>
        </xdr:from>
        <xdr:to>
          <xdr:col>11</xdr:col>
          <xdr:colOff>0</xdr:colOff>
          <xdr:row>56</xdr:row>
          <xdr:rowOff>701040</xdr:rowOff>
        </xdr:to>
        <xdr:pic>
          <xdr:nvPicPr>
            <xdr:cNvPr id="268597" name="Picture 217173">
              <a:extLst>
                <a:ext uri="{FF2B5EF4-FFF2-40B4-BE49-F238E27FC236}">
                  <a16:creationId xmlns:a16="http://schemas.microsoft.com/office/drawing/2014/main" id="{568F4DC4-9C0C-0756-38CB-448B8CF83B9B}"/>
                </a:ext>
              </a:extLst>
            </xdr:cNvPr>
            <xdr:cNvPicPr>
              <a:picLocks noChangeAspect="1" noChangeArrowheads="1"/>
              <a:extLst>
                <a:ext uri="{84589F7E-364E-4C9E-8A38-B11213B215E9}">
                  <a14:cameraTool cellRange="'MEM. CÁLCULO'!$D$249:$N$252" spid="_x0000_s319624"/>
                </a:ext>
              </a:extLst>
            </xdr:cNvPicPr>
          </xdr:nvPicPr>
          <xdr:blipFill>
            <a:blip xmlns:r="http://schemas.openxmlformats.org/officeDocument/2006/relationships" r:embed="rId51"/>
            <a:srcRect/>
            <a:stretch>
              <a:fillRect/>
            </a:stretch>
          </xdr:blipFill>
          <xdr:spPr bwMode="auto">
            <a:xfrm>
              <a:off x="12336780" y="34549080"/>
              <a:ext cx="6423660" cy="6400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53340</xdr:colOff>
          <xdr:row>60</xdr:row>
          <xdr:rowOff>30480</xdr:rowOff>
        </xdr:from>
        <xdr:to>
          <xdr:col>11</xdr:col>
          <xdr:colOff>0</xdr:colOff>
          <xdr:row>60</xdr:row>
          <xdr:rowOff>1112520</xdr:rowOff>
        </xdr:to>
        <xdr:pic>
          <xdr:nvPicPr>
            <xdr:cNvPr id="268598" name="Picture 217174">
              <a:extLst>
                <a:ext uri="{FF2B5EF4-FFF2-40B4-BE49-F238E27FC236}">
                  <a16:creationId xmlns:a16="http://schemas.microsoft.com/office/drawing/2014/main" id="{BCA886E2-BDE0-DE15-1E32-6096CE9222AE}"/>
                </a:ext>
              </a:extLst>
            </xdr:cNvPr>
            <xdr:cNvPicPr>
              <a:picLocks noChangeAspect="1" noChangeArrowheads="1"/>
              <a:extLst>
                <a:ext uri="{84589F7E-364E-4C9E-8A38-B11213B215E9}">
                  <a14:cameraTool cellRange="'MEM. CÁLCULO'!$D$259:$N$266" spid="_x0000_s319625"/>
                </a:ext>
              </a:extLst>
            </xdr:cNvPicPr>
          </xdr:nvPicPr>
          <xdr:blipFill>
            <a:blip xmlns:r="http://schemas.openxmlformats.org/officeDocument/2006/relationships" r:embed="rId64"/>
            <a:srcRect/>
            <a:stretch>
              <a:fillRect/>
            </a:stretch>
          </xdr:blipFill>
          <xdr:spPr bwMode="auto">
            <a:xfrm>
              <a:off x="12329160" y="37536120"/>
              <a:ext cx="6431280" cy="10820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53340</xdr:colOff>
          <xdr:row>64</xdr:row>
          <xdr:rowOff>53340</xdr:rowOff>
        </xdr:from>
        <xdr:to>
          <xdr:col>11</xdr:col>
          <xdr:colOff>0</xdr:colOff>
          <xdr:row>64</xdr:row>
          <xdr:rowOff>731520</xdr:rowOff>
        </xdr:to>
        <xdr:pic>
          <xdr:nvPicPr>
            <xdr:cNvPr id="268599" name="Picture 217175">
              <a:extLst>
                <a:ext uri="{FF2B5EF4-FFF2-40B4-BE49-F238E27FC236}">
                  <a16:creationId xmlns:a16="http://schemas.microsoft.com/office/drawing/2014/main" id="{DFD5CD6F-03AA-A1E9-EFC9-516212E95382}"/>
                </a:ext>
              </a:extLst>
            </xdr:cNvPr>
            <xdr:cNvPicPr>
              <a:picLocks noChangeAspect="1" noChangeArrowheads="1"/>
              <a:extLst>
                <a:ext uri="{84589F7E-364E-4C9E-8A38-B11213B215E9}">
                  <a14:cameraTool cellRange="'MEM. CÁLCULO'!$D$282:$N$286" spid="_x0000_s319626"/>
                </a:ext>
              </a:extLst>
            </xdr:cNvPicPr>
          </xdr:nvPicPr>
          <xdr:blipFill>
            <a:blip xmlns:r="http://schemas.openxmlformats.org/officeDocument/2006/relationships" r:embed="rId65"/>
            <a:srcRect/>
            <a:stretch>
              <a:fillRect/>
            </a:stretch>
          </xdr:blipFill>
          <xdr:spPr bwMode="auto">
            <a:xfrm>
              <a:off x="12329160" y="40706040"/>
              <a:ext cx="6431280" cy="6781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66</xdr:row>
          <xdr:rowOff>30480</xdr:rowOff>
        </xdr:from>
        <xdr:to>
          <xdr:col>11</xdr:col>
          <xdr:colOff>0</xdr:colOff>
          <xdr:row>66</xdr:row>
          <xdr:rowOff>571500</xdr:rowOff>
        </xdr:to>
        <xdr:pic>
          <xdr:nvPicPr>
            <xdr:cNvPr id="268600" name="Picture 217176">
              <a:extLst>
                <a:ext uri="{FF2B5EF4-FFF2-40B4-BE49-F238E27FC236}">
                  <a16:creationId xmlns:a16="http://schemas.microsoft.com/office/drawing/2014/main" id="{9F132EF0-7BBD-D844-DB6F-67FA5C344A5F}"/>
                </a:ext>
              </a:extLst>
            </xdr:cNvPr>
            <xdr:cNvPicPr>
              <a:picLocks noChangeAspect="1" noChangeArrowheads="1"/>
              <a:extLst>
                <a:ext uri="{84589F7E-364E-4C9E-8A38-B11213B215E9}">
                  <a14:cameraTool cellRange="'MEM. CÁLCULO'!$D$291:$N$294" spid="_x0000_s319627"/>
                </a:ext>
              </a:extLst>
            </xdr:cNvPicPr>
          </xdr:nvPicPr>
          <xdr:blipFill>
            <a:blip xmlns:r="http://schemas.openxmlformats.org/officeDocument/2006/relationships" r:embed="rId66"/>
            <a:srcRect/>
            <a:stretch>
              <a:fillRect/>
            </a:stretch>
          </xdr:blipFill>
          <xdr:spPr bwMode="auto">
            <a:xfrm>
              <a:off x="12336780" y="41871900"/>
              <a:ext cx="6423660" cy="5410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74</xdr:row>
          <xdr:rowOff>53340</xdr:rowOff>
        </xdr:from>
        <xdr:to>
          <xdr:col>11</xdr:col>
          <xdr:colOff>0</xdr:colOff>
          <xdr:row>75</xdr:row>
          <xdr:rowOff>121920</xdr:rowOff>
        </xdr:to>
        <xdr:pic>
          <xdr:nvPicPr>
            <xdr:cNvPr id="268601" name="Picture 217177">
              <a:extLst>
                <a:ext uri="{FF2B5EF4-FFF2-40B4-BE49-F238E27FC236}">
                  <a16:creationId xmlns:a16="http://schemas.microsoft.com/office/drawing/2014/main" id="{F09A4997-DCAF-A76C-5079-78DBB8151505}"/>
                </a:ext>
              </a:extLst>
            </xdr:cNvPr>
            <xdr:cNvPicPr>
              <a:picLocks noChangeAspect="1" noChangeArrowheads="1"/>
              <a:extLst>
                <a:ext uri="{84589F7E-364E-4C9E-8A38-B11213B215E9}">
                  <a14:cameraTool cellRange="'MEM. CÁLCULO'!$D$330:$N$334" spid="_x0000_s319628"/>
                </a:ext>
              </a:extLst>
            </xdr:cNvPicPr>
          </xdr:nvPicPr>
          <xdr:blipFill>
            <a:blip xmlns:r="http://schemas.openxmlformats.org/officeDocument/2006/relationships" r:embed="rId67"/>
            <a:srcRect/>
            <a:stretch>
              <a:fillRect/>
            </a:stretch>
          </xdr:blipFill>
          <xdr:spPr bwMode="auto">
            <a:xfrm>
              <a:off x="12306300" y="47876460"/>
              <a:ext cx="6454140" cy="93726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72</xdr:row>
          <xdr:rowOff>91440</xdr:rowOff>
        </xdr:from>
        <xdr:to>
          <xdr:col>11</xdr:col>
          <xdr:colOff>0</xdr:colOff>
          <xdr:row>72</xdr:row>
          <xdr:rowOff>769620</xdr:rowOff>
        </xdr:to>
        <xdr:pic>
          <xdr:nvPicPr>
            <xdr:cNvPr id="268602" name="Picture 217178">
              <a:extLst>
                <a:ext uri="{FF2B5EF4-FFF2-40B4-BE49-F238E27FC236}">
                  <a16:creationId xmlns:a16="http://schemas.microsoft.com/office/drawing/2014/main" id="{133053ED-FB70-160E-64F7-4A6B89F3DFF0}"/>
                </a:ext>
              </a:extLst>
            </xdr:cNvPr>
            <xdr:cNvPicPr>
              <a:picLocks noChangeAspect="1" noChangeArrowheads="1"/>
              <a:extLst>
                <a:ext uri="{84589F7E-364E-4C9E-8A38-B11213B215E9}">
                  <a14:cameraTool cellRange="'MEM. CÁLCULO'!$D$321:$N$325" spid="_x0000_s319629"/>
                </a:ext>
              </a:extLst>
            </xdr:cNvPicPr>
          </xdr:nvPicPr>
          <xdr:blipFill>
            <a:blip xmlns:r="http://schemas.openxmlformats.org/officeDocument/2006/relationships" r:embed="rId92"/>
            <a:srcRect/>
            <a:stretch>
              <a:fillRect/>
            </a:stretch>
          </xdr:blipFill>
          <xdr:spPr bwMode="auto">
            <a:xfrm>
              <a:off x="12336780" y="44592240"/>
              <a:ext cx="6423660" cy="6781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123</xdr:row>
          <xdr:rowOff>38100</xdr:rowOff>
        </xdr:from>
        <xdr:to>
          <xdr:col>11</xdr:col>
          <xdr:colOff>0</xdr:colOff>
          <xdr:row>123</xdr:row>
          <xdr:rowOff>579120</xdr:rowOff>
        </xdr:to>
        <xdr:pic>
          <xdr:nvPicPr>
            <xdr:cNvPr id="268603" name="Picture 217179">
              <a:extLst>
                <a:ext uri="{FF2B5EF4-FFF2-40B4-BE49-F238E27FC236}">
                  <a16:creationId xmlns:a16="http://schemas.microsoft.com/office/drawing/2014/main" id="{C1D55762-0F43-28DC-63BE-5F4D2CD21895}"/>
                </a:ext>
              </a:extLst>
            </xdr:cNvPr>
            <xdr:cNvPicPr>
              <a:picLocks noChangeAspect="1" noChangeArrowheads="1"/>
              <a:extLst>
                <a:ext uri="{84589F7E-364E-4C9E-8A38-B11213B215E9}">
                  <a14:cameraTool cellRange="'MEM. CÁLCULO'!$D$527:$N$530" spid="_x0000_s319630"/>
                </a:ext>
              </a:extLst>
            </xdr:cNvPicPr>
          </xdr:nvPicPr>
          <xdr:blipFill>
            <a:blip xmlns:r="http://schemas.openxmlformats.org/officeDocument/2006/relationships" r:embed="rId93"/>
            <a:srcRect/>
            <a:stretch>
              <a:fillRect/>
            </a:stretch>
          </xdr:blipFill>
          <xdr:spPr bwMode="auto">
            <a:xfrm>
              <a:off x="12321540" y="71460360"/>
              <a:ext cx="6438900" cy="5410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53340</xdr:colOff>
          <xdr:row>125</xdr:row>
          <xdr:rowOff>76200</xdr:rowOff>
        </xdr:from>
        <xdr:to>
          <xdr:col>11</xdr:col>
          <xdr:colOff>0</xdr:colOff>
          <xdr:row>125</xdr:row>
          <xdr:rowOff>320040</xdr:rowOff>
        </xdr:to>
        <xdr:pic>
          <xdr:nvPicPr>
            <xdr:cNvPr id="268604" name="Picture 217180">
              <a:extLst>
                <a:ext uri="{FF2B5EF4-FFF2-40B4-BE49-F238E27FC236}">
                  <a16:creationId xmlns:a16="http://schemas.microsoft.com/office/drawing/2014/main" id="{5FE89A35-6A7F-326C-93B4-A45E8A275E62}"/>
                </a:ext>
              </a:extLst>
            </xdr:cNvPr>
            <xdr:cNvPicPr>
              <a:picLocks noChangeAspect="1" noChangeArrowheads="1"/>
              <a:extLst>
                <a:ext uri="{84589F7E-364E-4C9E-8A38-B11213B215E9}">
                  <a14:cameraTool cellRange="'MEM. CÁLCULO'!$D$535:$N$535" spid="_x0000_s319631"/>
                </a:ext>
              </a:extLst>
            </xdr:cNvPicPr>
          </xdr:nvPicPr>
          <xdr:blipFill>
            <a:blip xmlns:r="http://schemas.openxmlformats.org/officeDocument/2006/relationships" r:embed="rId18"/>
            <a:srcRect/>
            <a:stretch>
              <a:fillRect/>
            </a:stretch>
          </xdr:blipFill>
          <xdr:spPr bwMode="auto">
            <a:xfrm>
              <a:off x="12329160" y="72450960"/>
              <a:ext cx="6431280" cy="2438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127</xdr:row>
          <xdr:rowOff>60960</xdr:rowOff>
        </xdr:from>
        <xdr:to>
          <xdr:col>11</xdr:col>
          <xdr:colOff>0</xdr:colOff>
          <xdr:row>127</xdr:row>
          <xdr:rowOff>281940</xdr:rowOff>
        </xdr:to>
        <xdr:pic>
          <xdr:nvPicPr>
            <xdr:cNvPr id="268605" name="Picture 217181">
              <a:extLst>
                <a:ext uri="{FF2B5EF4-FFF2-40B4-BE49-F238E27FC236}">
                  <a16:creationId xmlns:a16="http://schemas.microsoft.com/office/drawing/2014/main" id="{5409348D-C5BC-9C1E-32E8-C6183BC5048C}"/>
                </a:ext>
              </a:extLst>
            </xdr:cNvPr>
            <xdr:cNvPicPr>
              <a:picLocks noChangeAspect="1" noChangeArrowheads="1"/>
              <a:extLst>
                <a:ext uri="{84589F7E-364E-4C9E-8A38-B11213B215E9}">
                  <a14:cameraTool cellRange="'MEM. CÁLCULO'!$D$540:$N$540" spid="_x0000_s319632"/>
                </a:ext>
              </a:extLst>
            </xdr:cNvPicPr>
          </xdr:nvPicPr>
          <xdr:blipFill>
            <a:blip xmlns:r="http://schemas.openxmlformats.org/officeDocument/2006/relationships" r:embed="rId94"/>
            <a:srcRect/>
            <a:stretch>
              <a:fillRect/>
            </a:stretch>
          </xdr:blipFill>
          <xdr:spPr bwMode="auto">
            <a:xfrm>
              <a:off x="12306300" y="73441560"/>
              <a:ext cx="6454140" cy="2209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135</xdr:row>
          <xdr:rowOff>53340</xdr:rowOff>
        </xdr:from>
        <xdr:to>
          <xdr:col>11</xdr:col>
          <xdr:colOff>0</xdr:colOff>
          <xdr:row>135</xdr:row>
          <xdr:rowOff>998220</xdr:rowOff>
        </xdr:to>
        <xdr:pic>
          <xdr:nvPicPr>
            <xdr:cNvPr id="268606" name="Picture 217182">
              <a:extLst>
                <a:ext uri="{FF2B5EF4-FFF2-40B4-BE49-F238E27FC236}">
                  <a16:creationId xmlns:a16="http://schemas.microsoft.com/office/drawing/2014/main" id="{53B54C81-A747-BD82-26B8-A9E4F45B5590}"/>
                </a:ext>
              </a:extLst>
            </xdr:cNvPr>
            <xdr:cNvPicPr>
              <a:picLocks noChangeAspect="1" noChangeArrowheads="1"/>
              <a:extLst>
                <a:ext uri="{84589F7E-364E-4C9E-8A38-B11213B215E9}">
                  <a14:cameraTool cellRange="'MEM. CÁLCULO'!$D$557:$N$563" spid="_x0000_s319633"/>
                </a:ext>
              </a:extLst>
            </xdr:cNvPicPr>
          </xdr:nvPicPr>
          <xdr:blipFill>
            <a:blip xmlns:r="http://schemas.openxmlformats.org/officeDocument/2006/relationships" r:embed="rId95"/>
            <a:srcRect/>
            <a:stretch>
              <a:fillRect/>
            </a:stretch>
          </xdr:blipFill>
          <xdr:spPr bwMode="auto">
            <a:xfrm>
              <a:off x="12321540" y="76619100"/>
              <a:ext cx="6438900" cy="9448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140</xdr:row>
          <xdr:rowOff>45720</xdr:rowOff>
        </xdr:from>
        <xdr:to>
          <xdr:col>11</xdr:col>
          <xdr:colOff>0</xdr:colOff>
          <xdr:row>140</xdr:row>
          <xdr:rowOff>586740</xdr:rowOff>
        </xdr:to>
        <xdr:pic>
          <xdr:nvPicPr>
            <xdr:cNvPr id="268607" name="Picture 217183">
              <a:extLst>
                <a:ext uri="{FF2B5EF4-FFF2-40B4-BE49-F238E27FC236}">
                  <a16:creationId xmlns:a16="http://schemas.microsoft.com/office/drawing/2014/main" id="{DC23EA76-E725-CE71-28A5-883AF6250873}"/>
                </a:ext>
              </a:extLst>
            </xdr:cNvPr>
            <xdr:cNvPicPr>
              <a:picLocks noChangeAspect="1" noChangeArrowheads="1"/>
              <a:extLst>
                <a:ext uri="{84589F7E-364E-4C9E-8A38-B11213B215E9}">
                  <a14:cameraTool cellRange="'MEM. CÁLCULO'!$D$579:$N$582" spid="_x0000_s319634"/>
                </a:ext>
              </a:extLst>
            </xdr:cNvPicPr>
          </xdr:nvPicPr>
          <xdr:blipFill>
            <a:blip xmlns:r="http://schemas.openxmlformats.org/officeDocument/2006/relationships" r:embed="rId70"/>
            <a:srcRect/>
            <a:stretch>
              <a:fillRect/>
            </a:stretch>
          </xdr:blipFill>
          <xdr:spPr bwMode="auto">
            <a:xfrm>
              <a:off x="12306300" y="82966560"/>
              <a:ext cx="6454140" cy="5410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53340</xdr:colOff>
          <xdr:row>142</xdr:row>
          <xdr:rowOff>53340</xdr:rowOff>
        </xdr:from>
        <xdr:to>
          <xdr:col>11</xdr:col>
          <xdr:colOff>0</xdr:colOff>
          <xdr:row>142</xdr:row>
          <xdr:rowOff>723900</xdr:rowOff>
        </xdr:to>
        <xdr:pic>
          <xdr:nvPicPr>
            <xdr:cNvPr id="268608" name="Picture 217184">
              <a:extLst>
                <a:ext uri="{FF2B5EF4-FFF2-40B4-BE49-F238E27FC236}">
                  <a16:creationId xmlns:a16="http://schemas.microsoft.com/office/drawing/2014/main" id="{F2E0AEB7-AE61-DC79-8D98-C9380F3B7F39}"/>
                </a:ext>
              </a:extLst>
            </xdr:cNvPr>
            <xdr:cNvPicPr>
              <a:picLocks noChangeAspect="1" noChangeArrowheads="1"/>
              <a:extLst>
                <a:ext uri="{84589F7E-364E-4C9E-8A38-B11213B215E9}">
                  <a14:cameraTool cellRange="'MEM. CÁLCULO'!$D$587:$N$591" spid="_x0000_s319635"/>
                </a:ext>
              </a:extLst>
            </xdr:cNvPicPr>
          </xdr:nvPicPr>
          <xdr:blipFill>
            <a:blip xmlns:r="http://schemas.openxmlformats.org/officeDocument/2006/relationships" r:embed="rId71"/>
            <a:srcRect/>
            <a:stretch>
              <a:fillRect/>
            </a:stretch>
          </xdr:blipFill>
          <xdr:spPr bwMode="auto">
            <a:xfrm>
              <a:off x="12329160" y="84764880"/>
              <a:ext cx="6431280" cy="67056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144</xdr:row>
          <xdr:rowOff>53340</xdr:rowOff>
        </xdr:from>
        <xdr:to>
          <xdr:col>11</xdr:col>
          <xdr:colOff>0</xdr:colOff>
          <xdr:row>144</xdr:row>
          <xdr:rowOff>861060</xdr:rowOff>
        </xdr:to>
        <xdr:pic>
          <xdr:nvPicPr>
            <xdr:cNvPr id="268609" name="Picture 217185">
              <a:extLst>
                <a:ext uri="{FF2B5EF4-FFF2-40B4-BE49-F238E27FC236}">
                  <a16:creationId xmlns:a16="http://schemas.microsoft.com/office/drawing/2014/main" id="{BF20A3B2-BD39-35A4-58AA-BFC8C4106D54}"/>
                </a:ext>
              </a:extLst>
            </xdr:cNvPr>
            <xdr:cNvPicPr>
              <a:picLocks noChangeAspect="1" noChangeArrowheads="1"/>
              <a:extLst>
                <a:ext uri="{84589F7E-364E-4C9E-8A38-B11213B215E9}">
                  <a14:cameraTool cellRange="'MEM. CÁLCULO'!$D$596:$N$601" spid="_x0000_s319636"/>
                </a:ext>
              </a:extLst>
            </xdr:cNvPicPr>
          </xdr:nvPicPr>
          <xdr:blipFill>
            <a:blip xmlns:r="http://schemas.openxmlformats.org/officeDocument/2006/relationships" r:embed="rId72"/>
            <a:srcRect/>
            <a:stretch>
              <a:fillRect/>
            </a:stretch>
          </xdr:blipFill>
          <xdr:spPr bwMode="auto">
            <a:xfrm>
              <a:off x="12352020" y="87447120"/>
              <a:ext cx="6408420" cy="8077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145</xdr:row>
          <xdr:rowOff>60960</xdr:rowOff>
        </xdr:from>
        <xdr:to>
          <xdr:col>11</xdr:col>
          <xdr:colOff>0</xdr:colOff>
          <xdr:row>145</xdr:row>
          <xdr:rowOff>609600</xdr:rowOff>
        </xdr:to>
        <xdr:pic>
          <xdr:nvPicPr>
            <xdr:cNvPr id="268610" name="Picture 217186">
              <a:extLst>
                <a:ext uri="{FF2B5EF4-FFF2-40B4-BE49-F238E27FC236}">
                  <a16:creationId xmlns:a16="http://schemas.microsoft.com/office/drawing/2014/main" id="{065BB4CD-B09E-6CA6-C88C-FFE121C7161A}"/>
                </a:ext>
              </a:extLst>
            </xdr:cNvPr>
            <xdr:cNvPicPr>
              <a:picLocks noChangeAspect="1" noChangeArrowheads="1"/>
              <a:extLst>
                <a:ext uri="{84589F7E-364E-4C9E-8A38-B11213B215E9}">
                  <a14:cameraTool cellRange="'MEM. CÁLCULO'!$D$606:$N$609" spid="_x0000_s319637"/>
                </a:ext>
              </a:extLst>
            </xdr:cNvPicPr>
          </xdr:nvPicPr>
          <xdr:blipFill>
            <a:blip xmlns:r="http://schemas.openxmlformats.org/officeDocument/2006/relationships" r:embed="rId96"/>
            <a:srcRect/>
            <a:stretch>
              <a:fillRect/>
            </a:stretch>
          </xdr:blipFill>
          <xdr:spPr bwMode="auto">
            <a:xfrm>
              <a:off x="12321540" y="88666320"/>
              <a:ext cx="6438900" cy="5486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53340</xdr:colOff>
          <xdr:row>147</xdr:row>
          <xdr:rowOff>53340</xdr:rowOff>
        </xdr:from>
        <xdr:to>
          <xdr:col>11</xdr:col>
          <xdr:colOff>0</xdr:colOff>
          <xdr:row>147</xdr:row>
          <xdr:rowOff>594360</xdr:rowOff>
        </xdr:to>
        <xdr:pic>
          <xdr:nvPicPr>
            <xdr:cNvPr id="268611" name="Picture 217187">
              <a:extLst>
                <a:ext uri="{FF2B5EF4-FFF2-40B4-BE49-F238E27FC236}">
                  <a16:creationId xmlns:a16="http://schemas.microsoft.com/office/drawing/2014/main" id="{642B4D2E-F84F-60C0-7CAC-F9735C5566DF}"/>
                </a:ext>
              </a:extLst>
            </xdr:cNvPr>
            <xdr:cNvPicPr>
              <a:picLocks noChangeAspect="1" noChangeArrowheads="1"/>
              <a:extLst>
                <a:ext uri="{84589F7E-364E-4C9E-8A38-B11213B215E9}">
                  <a14:cameraTool cellRange="'MEM. CÁLCULO'!$D$614:$N$617" spid="_x0000_s319638"/>
                </a:ext>
              </a:extLst>
            </xdr:cNvPicPr>
          </xdr:nvPicPr>
          <xdr:blipFill>
            <a:blip xmlns:r="http://schemas.openxmlformats.org/officeDocument/2006/relationships" r:embed="rId25"/>
            <a:srcRect/>
            <a:stretch>
              <a:fillRect/>
            </a:stretch>
          </xdr:blipFill>
          <xdr:spPr bwMode="auto">
            <a:xfrm>
              <a:off x="12329160" y="90304620"/>
              <a:ext cx="6431280" cy="5410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150</xdr:row>
          <xdr:rowOff>60960</xdr:rowOff>
        </xdr:from>
        <xdr:to>
          <xdr:col>11</xdr:col>
          <xdr:colOff>0</xdr:colOff>
          <xdr:row>150</xdr:row>
          <xdr:rowOff>1127760</xdr:rowOff>
        </xdr:to>
        <xdr:pic>
          <xdr:nvPicPr>
            <xdr:cNvPr id="268612" name="Picture 217188">
              <a:extLst>
                <a:ext uri="{FF2B5EF4-FFF2-40B4-BE49-F238E27FC236}">
                  <a16:creationId xmlns:a16="http://schemas.microsoft.com/office/drawing/2014/main" id="{0CFDE104-4809-7CF1-CE5D-8FB5F3F96C90}"/>
                </a:ext>
              </a:extLst>
            </xdr:cNvPr>
            <xdr:cNvPicPr>
              <a:picLocks noChangeAspect="1" noChangeArrowheads="1"/>
              <a:extLst>
                <a:ext uri="{84589F7E-364E-4C9E-8A38-B11213B215E9}">
                  <a14:cameraTool cellRange="'MEM. CÁLCULO'!$D$628:$N$635" spid="_x0000_s319639"/>
                </a:ext>
              </a:extLst>
            </xdr:cNvPicPr>
          </xdr:nvPicPr>
          <xdr:blipFill>
            <a:blip xmlns:r="http://schemas.openxmlformats.org/officeDocument/2006/relationships" r:embed="rId74"/>
            <a:srcRect/>
            <a:stretch>
              <a:fillRect/>
            </a:stretch>
          </xdr:blipFill>
          <xdr:spPr bwMode="auto">
            <a:xfrm>
              <a:off x="12321540" y="92087700"/>
              <a:ext cx="6438900" cy="106680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53340</xdr:colOff>
          <xdr:row>152</xdr:row>
          <xdr:rowOff>160020</xdr:rowOff>
        </xdr:from>
        <xdr:to>
          <xdr:col>11</xdr:col>
          <xdr:colOff>0</xdr:colOff>
          <xdr:row>154</xdr:row>
          <xdr:rowOff>7619</xdr:rowOff>
        </xdr:to>
        <xdr:pic>
          <xdr:nvPicPr>
            <xdr:cNvPr id="268613" name="Picture 217189">
              <a:extLst>
                <a:ext uri="{FF2B5EF4-FFF2-40B4-BE49-F238E27FC236}">
                  <a16:creationId xmlns:a16="http://schemas.microsoft.com/office/drawing/2014/main" id="{D2B52B12-03D0-0427-6480-EF2079D83D63}"/>
                </a:ext>
              </a:extLst>
            </xdr:cNvPr>
            <xdr:cNvPicPr>
              <a:picLocks noChangeAspect="1" noChangeArrowheads="1"/>
              <a:extLst>
                <a:ext uri="{84589F7E-364E-4C9E-8A38-B11213B215E9}">
                  <a14:cameraTool cellRange="'MEM. CÁLCULO'!$D$640:$N$645" spid="_x0000_s319640"/>
                </a:ext>
              </a:extLst>
            </xdr:cNvPicPr>
          </xdr:nvPicPr>
          <xdr:blipFill>
            <a:blip xmlns:r="http://schemas.openxmlformats.org/officeDocument/2006/relationships" r:embed="rId27"/>
            <a:srcRect/>
            <a:stretch>
              <a:fillRect/>
            </a:stretch>
          </xdr:blipFill>
          <xdr:spPr bwMode="auto">
            <a:xfrm>
              <a:off x="12329160" y="94335600"/>
              <a:ext cx="6431280" cy="10439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53340</xdr:colOff>
          <xdr:row>156</xdr:row>
          <xdr:rowOff>137160</xdr:rowOff>
        </xdr:from>
        <xdr:to>
          <xdr:col>11</xdr:col>
          <xdr:colOff>0</xdr:colOff>
          <xdr:row>157</xdr:row>
          <xdr:rowOff>182880</xdr:rowOff>
        </xdr:to>
        <xdr:pic>
          <xdr:nvPicPr>
            <xdr:cNvPr id="268614" name="Picture 217190">
              <a:extLst>
                <a:ext uri="{FF2B5EF4-FFF2-40B4-BE49-F238E27FC236}">
                  <a16:creationId xmlns:a16="http://schemas.microsoft.com/office/drawing/2014/main" id="{3DBE78E7-3A61-7015-1725-3B0C06F2054A}"/>
                </a:ext>
              </a:extLst>
            </xdr:cNvPr>
            <xdr:cNvPicPr>
              <a:picLocks noChangeAspect="1" noChangeArrowheads="1"/>
              <a:extLst>
                <a:ext uri="{84589F7E-364E-4C9E-8A38-B11213B215E9}">
                  <a14:cameraTool cellRange="'MEM. CÁLCULO'!$D$655:$N$659" spid="_x0000_s319641"/>
                </a:ext>
              </a:extLst>
            </xdr:cNvPicPr>
          </xdr:nvPicPr>
          <xdr:blipFill>
            <a:blip xmlns:r="http://schemas.openxmlformats.org/officeDocument/2006/relationships" r:embed="rId28"/>
            <a:srcRect/>
            <a:stretch>
              <a:fillRect/>
            </a:stretch>
          </xdr:blipFill>
          <xdr:spPr bwMode="auto">
            <a:xfrm>
              <a:off x="12329160" y="95996760"/>
              <a:ext cx="6431280" cy="8305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191</xdr:row>
          <xdr:rowOff>45720</xdr:rowOff>
        </xdr:from>
        <xdr:to>
          <xdr:col>11</xdr:col>
          <xdr:colOff>0</xdr:colOff>
          <xdr:row>191</xdr:row>
          <xdr:rowOff>723900</xdr:rowOff>
        </xdr:to>
        <xdr:pic>
          <xdr:nvPicPr>
            <xdr:cNvPr id="268615" name="Picture 217191">
              <a:extLst>
                <a:ext uri="{FF2B5EF4-FFF2-40B4-BE49-F238E27FC236}">
                  <a16:creationId xmlns:a16="http://schemas.microsoft.com/office/drawing/2014/main" id="{867B1D73-8CAF-465A-1D5A-8F8954BEC02B}"/>
                </a:ext>
              </a:extLst>
            </xdr:cNvPr>
            <xdr:cNvPicPr>
              <a:picLocks noChangeAspect="1" noChangeArrowheads="1"/>
              <a:extLst>
                <a:ext uri="{84589F7E-364E-4C9E-8A38-B11213B215E9}">
                  <a14:cameraTool cellRange="'MEM. CÁLCULO'!$D$751:$N$755" spid="_x0000_s319642"/>
                </a:ext>
              </a:extLst>
            </xdr:cNvPicPr>
          </xdr:nvPicPr>
          <xdr:blipFill>
            <a:blip xmlns:r="http://schemas.openxmlformats.org/officeDocument/2006/relationships" r:embed="rId76"/>
            <a:srcRect/>
            <a:stretch>
              <a:fillRect/>
            </a:stretch>
          </xdr:blipFill>
          <xdr:spPr bwMode="auto">
            <a:xfrm>
              <a:off x="12344400" y="117401340"/>
              <a:ext cx="6416040" cy="6781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192</xdr:row>
          <xdr:rowOff>83820</xdr:rowOff>
        </xdr:from>
        <xdr:to>
          <xdr:col>11</xdr:col>
          <xdr:colOff>0</xdr:colOff>
          <xdr:row>192</xdr:row>
          <xdr:rowOff>762000</xdr:rowOff>
        </xdr:to>
        <xdr:pic>
          <xdr:nvPicPr>
            <xdr:cNvPr id="268616" name="Picture 217192">
              <a:extLst>
                <a:ext uri="{FF2B5EF4-FFF2-40B4-BE49-F238E27FC236}">
                  <a16:creationId xmlns:a16="http://schemas.microsoft.com/office/drawing/2014/main" id="{22C6FA33-A585-0752-FC89-78F34C278FCF}"/>
                </a:ext>
              </a:extLst>
            </xdr:cNvPr>
            <xdr:cNvPicPr>
              <a:picLocks noChangeAspect="1" noChangeArrowheads="1"/>
              <a:extLst>
                <a:ext uri="{84589F7E-364E-4C9E-8A38-B11213B215E9}">
                  <a14:cameraTool cellRange="'MEM. CÁLCULO'!$D$760:$N$764" spid="_x0000_s319643"/>
                </a:ext>
              </a:extLst>
            </xdr:cNvPicPr>
          </xdr:nvPicPr>
          <xdr:blipFill>
            <a:blip xmlns:r="http://schemas.openxmlformats.org/officeDocument/2006/relationships" r:embed="rId30"/>
            <a:srcRect/>
            <a:stretch>
              <a:fillRect/>
            </a:stretch>
          </xdr:blipFill>
          <xdr:spPr bwMode="auto">
            <a:xfrm>
              <a:off x="12321540" y="118437660"/>
              <a:ext cx="6438900" cy="6781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194</xdr:row>
          <xdr:rowOff>91440</xdr:rowOff>
        </xdr:from>
        <xdr:to>
          <xdr:col>10</xdr:col>
          <xdr:colOff>3169920</xdr:colOff>
          <xdr:row>194</xdr:row>
          <xdr:rowOff>304800</xdr:rowOff>
        </xdr:to>
        <xdr:pic>
          <xdr:nvPicPr>
            <xdr:cNvPr id="268617" name="Picture 217193">
              <a:extLst>
                <a:ext uri="{FF2B5EF4-FFF2-40B4-BE49-F238E27FC236}">
                  <a16:creationId xmlns:a16="http://schemas.microsoft.com/office/drawing/2014/main" id="{18662257-7985-408F-9909-CDA5C1ACDEF1}"/>
                </a:ext>
              </a:extLst>
            </xdr:cNvPr>
            <xdr:cNvPicPr>
              <a:picLocks noChangeAspect="1" noChangeArrowheads="1"/>
              <a:extLst>
                <a:ext uri="{84589F7E-364E-4C9E-8A38-B11213B215E9}">
                  <a14:cameraTool cellRange="'MEM. CÁLCULO'!$D$769:$N$769" spid="_x0000_s319644"/>
                </a:ext>
              </a:extLst>
            </xdr:cNvPicPr>
          </xdr:nvPicPr>
          <xdr:blipFill>
            <a:blip xmlns:r="http://schemas.openxmlformats.org/officeDocument/2006/relationships" r:embed="rId97"/>
            <a:srcRect/>
            <a:stretch>
              <a:fillRect/>
            </a:stretch>
          </xdr:blipFill>
          <xdr:spPr bwMode="auto">
            <a:xfrm>
              <a:off x="12336780" y="119702580"/>
              <a:ext cx="5486400" cy="21336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195</xdr:row>
          <xdr:rowOff>22860</xdr:rowOff>
        </xdr:from>
        <xdr:to>
          <xdr:col>10</xdr:col>
          <xdr:colOff>3139440</xdr:colOff>
          <xdr:row>195</xdr:row>
          <xdr:rowOff>213360</xdr:rowOff>
        </xdr:to>
        <xdr:pic>
          <xdr:nvPicPr>
            <xdr:cNvPr id="268618" name="Picture 217194">
              <a:extLst>
                <a:ext uri="{FF2B5EF4-FFF2-40B4-BE49-F238E27FC236}">
                  <a16:creationId xmlns:a16="http://schemas.microsoft.com/office/drawing/2014/main" id="{8584BAB5-97BD-6B37-1312-ACD17C6AFCD9}"/>
                </a:ext>
              </a:extLst>
            </xdr:cNvPr>
            <xdr:cNvPicPr>
              <a:picLocks noChangeAspect="1" noChangeArrowheads="1"/>
              <a:extLst>
                <a:ext uri="{84589F7E-364E-4C9E-8A38-B11213B215E9}">
                  <a14:cameraTool cellRange="'MEM. CÁLCULO'!$D$774:$N$774" spid="_x0000_s319645"/>
                </a:ext>
              </a:extLst>
            </xdr:cNvPicPr>
          </xdr:nvPicPr>
          <xdr:blipFill>
            <a:blip xmlns:r="http://schemas.openxmlformats.org/officeDocument/2006/relationships" r:embed="rId77"/>
            <a:srcRect/>
            <a:stretch>
              <a:fillRect/>
            </a:stretch>
          </xdr:blipFill>
          <xdr:spPr bwMode="auto">
            <a:xfrm>
              <a:off x="12306300" y="120114060"/>
              <a:ext cx="5486400" cy="19050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200</xdr:row>
          <xdr:rowOff>60960</xdr:rowOff>
        </xdr:from>
        <xdr:to>
          <xdr:col>11</xdr:col>
          <xdr:colOff>0</xdr:colOff>
          <xdr:row>200</xdr:row>
          <xdr:rowOff>739140</xdr:rowOff>
        </xdr:to>
        <xdr:pic>
          <xdr:nvPicPr>
            <xdr:cNvPr id="268619" name="Picture 217195">
              <a:extLst>
                <a:ext uri="{FF2B5EF4-FFF2-40B4-BE49-F238E27FC236}">
                  <a16:creationId xmlns:a16="http://schemas.microsoft.com/office/drawing/2014/main" id="{FC1C1536-6C25-1C21-B99E-552686159DA9}"/>
                </a:ext>
              </a:extLst>
            </xdr:cNvPr>
            <xdr:cNvPicPr>
              <a:picLocks noChangeAspect="1" noChangeArrowheads="1"/>
              <a:extLst>
                <a:ext uri="{84589F7E-364E-4C9E-8A38-B11213B215E9}">
                  <a14:cameraTool cellRange="'MEM. CÁLCULO'!$D$791:$N$795" spid="_x0000_s319646"/>
                </a:ext>
              </a:extLst>
            </xdr:cNvPicPr>
          </xdr:nvPicPr>
          <xdr:blipFill>
            <a:blip xmlns:r="http://schemas.openxmlformats.org/officeDocument/2006/relationships" r:embed="rId78"/>
            <a:srcRect/>
            <a:stretch>
              <a:fillRect/>
            </a:stretch>
          </xdr:blipFill>
          <xdr:spPr bwMode="auto">
            <a:xfrm>
              <a:off x="12321540" y="122613420"/>
              <a:ext cx="6438900" cy="6781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204</xdr:row>
          <xdr:rowOff>53340</xdr:rowOff>
        </xdr:from>
        <xdr:to>
          <xdr:col>11</xdr:col>
          <xdr:colOff>0</xdr:colOff>
          <xdr:row>204</xdr:row>
          <xdr:rowOff>731520</xdr:rowOff>
        </xdr:to>
        <xdr:pic>
          <xdr:nvPicPr>
            <xdr:cNvPr id="268620" name="Picture 217196">
              <a:extLst>
                <a:ext uri="{FF2B5EF4-FFF2-40B4-BE49-F238E27FC236}">
                  <a16:creationId xmlns:a16="http://schemas.microsoft.com/office/drawing/2014/main" id="{5B7B110B-C24F-035C-F0EF-19AE910BF5B2}"/>
                </a:ext>
              </a:extLst>
            </xdr:cNvPr>
            <xdr:cNvPicPr>
              <a:picLocks noChangeAspect="1" noChangeArrowheads="1"/>
              <a:extLst>
                <a:ext uri="{84589F7E-364E-4C9E-8A38-B11213B215E9}">
                  <a14:cameraTool cellRange="'MEM. CÁLCULO'!$D$802:$N$806" spid="_x0000_s319647"/>
                </a:ext>
              </a:extLst>
            </xdr:cNvPicPr>
          </xdr:nvPicPr>
          <xdr:blipFill>
            <a:blip xmlns:r="http://schemas.openxmlformats.org/officeDocument/2006/relationships" r:embed="rId34"/>
            <a:srcRect/>
            <a:stretch>
              <a:fillRect/>
            </a:stretch>
          </xdr:blipFill>
          <xdr:spPr bwMode="auto">
            <a:xfrm>
              <a:off x="12306300" y="124122180"/>
              <a:ext cx="6454140" cy="6781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206</xdr:row>
          <xdr:rowOff>30480</xdr:rowOff>
        </xdr:from>
        <xdr:to>
          <xdr:col>11</xdr:col>
          <xdr:colOff>0</xdr:colOff>
          <xdr:row>206</xdr:row>
          <xdr:rowOff>701040</xdr:rowOff>
        </xdr:to>
        <xdr:pic>
          <xdr:nvPicPr>
            <xdr:cNvPr id="268621" name="Picture 217197">
              <a:extLst>
                <a:ext uri="{FF2B5EF4-FFF2-40B4-BE49-F238E27FC236}">
                  <a16:creationId xmlns:a16="http://schemas.microsoft.com/office/drawing/2014/main" id="{C97F3B7C-918E-8116-B85B-0B64D6F8025D}"/>
                </a:ext>
              </a:extLst>
            </xdr:cNvPr>
            <xdr:cNvPicPr>
              <a:picLocks noChangeAspect="1" noChangeArrowheads="1"/>
              <a:extLst>
                <a:ext uri="{84589F7E-364E-4C9E-8A38-B11213B215E9}">
                  <a14:cameraTool cellRange="'MEM. CÁLCULO'!$D$811:$N$815" spid="_x0000_s319648"/>
                </a:ext>
              </a:extLst>
            </xdr:cNvPicPr>
          </xdr:nvPicPr>
          <xdr:blipFill>
            <a:blip xmlns:r="http://schemas.openxmlformats.org/officeDocument/2006/relationships" r:embed="rId35"/>
            <a:srcRect/>
            <a:stretch>
              <a:fillRect/>
            </a:stretch>
          </xdr:blipFill>
          <xdr:spPr bwMode="auto">
            <a:xfrm>
              <a:off x="12306300" y="125219460"/>
              <a:ext cx="6454140" cy="67056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53340</xdr:colOff>
          <xdr:row>207</xdr:row>
          <xdr:rowOff>60960</xdr:rowOff>
        </xdr:from>
        <xdr:to>
          <xdr:col>11</xdr:col>
          <xdr:colOff>0</xdr:colOff>
          <xdr:row>208</xdr:row>
          <xdr:rowOff>22860</xdr:rowOff>
        </xdr:to>
        <xdr:pic>
          <xdr:nvPicPr>
            <xdr:cNvPr id="268622" name="Picture 217198">
              <a:extLst>
                <a:ext uri="{FF2B5EF4-FFF2-40B4-BE49-F238E27FC236}">
                  <a16:creationId xmlns:a16="http://schemas.microsoft.com/office/drawing/2014/main" id="{1321B457-65A3-D838-4CB3-6B815AAA41FA}"/>
                </a:ext>
              </a:extLst>
            </xdr:cNvPr>
            <xdr:cNvPicPr>
              <a:picLocks noChangeAspect="1" noChangeArrowheads="1"/>
              <a:extLst>
                <a:ext uri="{84589F7E-364E-4C9E-8A38-B11213B215E9}">
                  <a14:cameraTool cellRange="'MEM. CÁLCULO'!$D$820:$N$824" spid="_x0000_s319649"/>
                </a:ext>
              </a:extLst>
            </xdr:cNvPicPr>
          </xdr:nvPicPr>
          <xdr:blipFill>
            <a:blip xmlns:r="http://schemas.openxmlformats.org/officeDocument/2006/relationships" r:embed="rId36"/>
            <a:srcRect/>
            <a:stretch>
              <a:fillRect/>
            </a:stretch>
          </xdr:blipFill>
          <xdr:spPr bwMode="auto">
            <a:xfrm>
              <a:off x="12329160" y="126164340"/>
              <a:ext cx="6431280" cy="86106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xdr:colOff>
          <xdr:row>209</xdr:row>
          <xdr:rowOff>38100</xdr:rowOff>
        </xdr:from>
        <xdr:to>
          <xdr:col>10</xdr:col>
          <xdr:colOff>3162300</xdr:colOff>
          <xdr:row>209</xdr:row>
          <xdr:rowOff>236220</xdr:rowOff>
        </xdr:to>
        <xdr:pic>
          <xdr:nvPicPr>
            <xdr:cNvPr id="268623" name="Picture 217199">
              <a:extLst>
                <a:ext uri="{FF2B5EF4-FFF2-40B4-BE49-F238E27FC236}">
                  <a16:creationId xmlns:a16="http://schemas.microsoft.com/office/drawing/2014/main" id="{0E5F690F-96D0-AAC9-EE60-7C954746AB0A}"/>
                </a:ext>
              </a:extLst>
            </xdr:cNvPr>
            <xdr:cNvPicPr>
              <a:picLocks noChangeAspect="1" noChangeArrowheads="1"/>
              <a:extLst>
                <a:ext uri="{84589F7E-364E-4C9E-8A38-B11213B215E9}">
                  <a14:cameraTool cellRange="'MEM. CÁLCULO'!$D$829:$N$829" spid="_x0000_s319650"/>
                </a:ext>
              </a:extLst>
            </xdr:cNvPicPr>
          </xdr:nvPicPr>
          <xdr:blipFill>
            <a:blip xmlns:r="http://schemas.openxmlformats.org/officeDocument/2006/relationships" r:embed="rId37"/>
            <a:srcRect/>
            <a:stretch>
              <a:fillRect/>
            </a:stretch>
          </xdr:blipFill>
          <xdr:spPr bwMode="auto">
            <a:xfrm>
              <a:off x="12283440" y="127543560"/>
              <a:ext cx="5532120" cy="1981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214</xdr:row>
          <xdr:rowOff>76200</xdr:rowOff>
        </xdr:from>
        <xdr:to>
          <xdr:col>10</xdr:col>
          <xdr:colOff>3177540</xdr:colOff>
          <xdr:row>214</xdr:row>
          <xdr:rowOff>312420</xdr:rowOff>
        </xdr:to>
        <xdr:pic>
          <xdr:nvPicPr>
            <xdr:cNvPr id="268624" name="Picture 217200">
              <a:extLst>
                <a:ext uri="{FF2B5EF4-FFF2-40B4-BE49-F238E27FC236}">
                  <a16:creationId xmlns:a16="http://schemas.microsoft.com/office/drawing/2014/main" id="{0475CC4E-193D-72AA-C767-6E7437A456F4}"/>
                </a:ext>
              </a:extLst>
            </xdr:cNvPr>
            <xdr:cNvPicPr>
              <a:picLocks noChangeAspect="1" noChangeArrowheads="1"/>
              <a:extLst>
                <a:ext uri="{84589F7E-364E-4C9E-8A38-B11213B215E9}">
                  <a14:cameraTool cellRange="'MEM. CÁLCULO'!$D$844:$N$844" spid="_x0000_s319651"/>
                </a:ext>
              </a:extLst>
            </xdr:cNvPicPr>
          </xdr:nvPicPr>
          <xdr:blipFill>
            <a:blip xmlns:r="http://schemas.openxmlformats.org/officeDocument/2006/relationships" r:embed="rId98"/>
            <a:srcRect/>
            <a:stretch>
              <a:fillRect/>
            </a:stretch>
          </xdr:blipFill>
          <xdr:spPr bwMode="auto">
            <a:xfrm>
              <a:off x="12321540" y="130263900"/>
              <a:ext cx="5509260" cy="2362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216</xdr:row>
          <xdr:rowOff>76200</xdr:rowOff>
        </xdr:from>
        <xdr:to>
          <xdr:col>10</xdr:col>
          <xdr:colOff>3169920</xdr:colOff>
          <xdr:row>216</xdr:row>
          <xdr:rowOff>289560</xdr:rowOff>
        </xdr:to>
        <xdr:pic>
          <xdr:nvPicPr>
            <xdr:cNvPr id="268625" name="Picture 217201">
              <a:extLst>
                <a:ext uri="{FF2B5EF4-FFF2-40B4-BE49-F238E27FC236}">
                  <a16:creationId xmlns:a16="http://schemas.microsoft.com/office/drawing/2014/main" id="{71E203B1-7D1C-21D8-323C-5C5D9DFD1AAC}"/>
                </a:ext>
              </a:extLst>
            </xdr:cNvPr>
            <xdr:cNvPicPr>
              <a:picLocks noChangeAspect="1" noChangeArrowheads="1"/>
              <a:extLst>
                <a:ext uri="{84589F7E-364E-4C9E-8A38-B11213B215E9}">
                  <a14:cameraTool cellRange="'MEM. CÁLCULO'!$D$851:$N$851" spid="_x0000_s319652"/>
                </a:ext>
              </a:extLst>
            </xdr:cNvPicPr>
          </xdr:nvPicPr>
          <xdr:blipFill>
            <a:blip xmlns:r="http://schemas.openxmlformats.org/officeDocument/2006/relationships" r:embed="rId79"/>
            <a:srcRect/>
            <a:stretch>
              <a:fillRect/>
            </a:stretch>
          </xdr:blipFill>
          <xdr:spPr bwMode="auto">
            <a:xfrm>
              <a:off x="12321540" y="131284980"/>
              <a:ext cx="5501640" cy="21336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218</xdr:row>
          <xdr:rowOff>91440</xdr:rowOff>
        </xdr:from>
        <xdr:to>
          <xdr:col>11</xdr:col>
          <xdr:colOff>0</xdr:colOff>
          <xdr:row>218</xdr:row>
          <xdr:rowOff>289560</xdr:rowOff>
        </xdr:to>
        <xdr:pic>
          <xdr:nvPicPr>
            <xdr:cNvPr id="268626" name="Picture 217202">
              <a:extLst>
                <a:ext uri="{FF2B5EF4-FFF2-40B4-BE49-F238E27FC236}">
                  <a16:creationId xmlns:a16="http://schemas.microsoft.com/office/drawing/2014/main" id="{DC1C4EED-D0DF-F428-9D73-91B2C3C61162}"/>
                </a:ext>
              </a:extLst>
            </xdr:cNvPr>
            <xdr:cNvPicPr>
              <a:picLocks noChangeAspect="1" noChangeArrowheads="1"/>
              <a:extLst>
                <a:ext uri="{84589F7E-364E-4C9E-8A38-B11213B215E9}">
                  <a14:cameraTool cellRange="'MEM. CÁLCULO'!$D$856:$N$856" spid="_x0000_s319653"/>
                </a:ext>
              </a:extLst>
            </xdr:cNvPicPr>
          </xdr:nvPicPr>
          <xdr:blipFill>
            <a:blip xmlns:r="http://schemas.openxmlformats.org/officeDocument/2006/relationships" r:embed="rId40"/>
            <a:srcRect/>
            <a:stretch>
              <a:fillRect/>
            </a:stretch>
          </xdr:blipFill>
          <xdr:spPr bwMode="auto">
            <a:xfrm>
              <a:off x="12344400" y="132877560"/>
              <a:ext cx="6416040" cy="1981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231</xdr:row>
          <xdr:rowOff>60960</xdr:rowOff>
        </xdr:from>
        <xdr:to>
          <xdr:col>11</xdr:col>
          <xdr:colOff>0</xdr:colOff>
          <xdr:row>231</xdr:row>
          <xdr:rowOff>228600</xdr:rowOff>
        </xdr:to>
        <xdr:pic>
          <xdr:nvPicPr>
            <xdr:cNvPr id="268627" name="Picture 217203">
              <a:extLst>
                <a:ext uri="{FF2B5EF4-FFF2-40B4-BE49-F238E27FC236}">
                  <a16:creationId xmlns:a16="http://schemas.microsoft.com/office/drawing/2014/main" id="{8661F8D4-55DF-B5B4-2DAD-1BC9F2F9779A}"/>
                </a:ext>
              </a:extLst>
            </xdr:cNvPr>
            <xdr:cNvPicPr>
              <a:picLocks noChangeAspect="1" noChangeArrowheads="1"/>
              <a:extLst>
                <a:ext uri="{84589F7E-364E-4C9E-8A38-B11213B215E9}">
                  <a14:cameraTool cellRange="'MEM. CÁLCULO'!$D$894:$N$894" spid="_x0000_s319654"/>
                </a:ext>
              </a:extLst>
            </xdr:cNvPicPr>
          </xdr:nvPicPr>
          <xdr:blipFill>
            <a:blip xmlns:r="http://schemas.openxmlformats.org/officeDocument/2006/relationships" r:embed="rId41"/>
            <a:srcRect/>
            <a:stretch>
              <a:fillRect/>
            </a:stretch>
          </xdr:blipFill>
          <xdr:spPr bwMode="auto">
            <a:xfrm>
              <a:off x="12306300" y="140101320"/>
              <a:ext cx="6454140" cy="1676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237</xdr:row>
          <xdr:rowOff>152400</xdr:rowOff>
        </xdr:from>
        <xdr:to>
          <xdr:col>11</xdr:col>
          <xdr:colOff>0</xdr:colOff>
          <xdr:row>237</xdr:row>
          <xdr:rowOff>1767840</xdr:rowOff>
        </xdr:to>
        <xdr:pic>
          <xdr:nvPicPr>
            <xdr:cNvPr id="268628" name="Picture 217204">
              <a:extLst>
                <a:ext uri="{FF2B5EF4-FFF2-40B4-BE49-F238E27FC236}">
                  <a16:creationId xmlns:a16="http://schemas.microsoft.com/office/drawing/2014/main" id="{79BDDC9D-2576-E0A4-1BDF-9047EF7A0585}"/>
                </a:ext>
              </a:extLst>
            </xdr:cNvPr>
            <xdr:cNvPicPr>
              <a:picLocks noChangeAspect="1" noChangeArrowheads="1"/>
              <a:extLst>
                <a:ext uri="{84589F7E-364E-4C9E-8A38-B11213B215E9}">
                  <a14:cameraTool cellRange="'MEM. CÁLCULO'!$D$910:$N$921" spid="_x0000_s319655"/>
                </a:ext>
              </a:extLst>
            </xdr:cNvPicPr>
          </xdr:nvPicPr>
          <xdr:blipFill>
            <a:blip xmlns:r="http://schemas.openxmlformats.org/officeDocument/2006/relationships" r:embed="rId99"/>
            <a:srcRect/>
            <a:stretch>
              <a:fillRect/>
            </a:stretch>
          </xdr:blipFill>
          <xdr:spPr bwMode="auto">
            <a:xfrm>
              <a:off x="12367260" y="141701520"/>
              <a:ext cx="6393180" cy="16154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54</xdr:row>
          <xdr:rowOff>30480</xdr:rowOff>
        </xdr:from>
        <xdr:to>
          <xdr:col>11</xdr:col>
          <xdr:colOff>0</xdr:colOff>
          <xdr:row>55</xdr:row>
          <xdr:rowOff>0</xdr:rowOff>
        </xdr:to>
        <xdr:pic>
          <xdr:nvPicPr>
            <xdr:cNvPr id="268629" name="Picture 217205">
              <a:extLst>
                <a:ext uri="{FF2B5EF4-FFF2-40B4-BE49-F238E27FC236}">
                  <a16:creationId xmlns:a16="http://schemas.microsoft.com/office/drawing/2014/main" id="{56A27A45-3620-65C7-9EA0-4660CAF58233}"/>
                </a:ext>
              </a:extLst>
            </xdr:cNvPr>
            <xdr:cNvPicPr>
              <a:picLocks noChangeAspect="1" noChangeArrowheads="1"/>
              <a:extLst>
                <a:ext uri="{84589F7E-364E-4C9E-8A38-B11213B215E9}">
                  <a14:cameraTool cellRange="'MEM. CÁLCULO'!$D$234:$N$234" spid="_x0000_s319656"/>
                </a:ext>
              </a:extLst>
            </xdr:cNvPicPr>
          </xdr:nvPicPr>
          <xdr:blipFill>
            <a:blip xmlns:r="http://schemas.openxmlformats.org/officeDocument/2006/relationships" r:embed="rId43"/>
            <a:srcRect/>
            <a:stretch>
              <a:fillRect/>
            </a:stretch>
          </xdr:blipFill>
          <xdr:spPr bwMode="auto">
            <a:xfrm>
              <a:off x="12306300" y="33101280"/>
              <a:ext cx="6454140" cy="30480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38</xdr:row>
          <xdr:rowOff>129540</xdr:rowOff>
        </xdr:from>
        <xdr:to>
          <xdr:col>11</xdr:col>
          <xdr:colOff>0</xdr:colOff>
          <xdr:row>39</xdr:row>
          <xdr:rowOff>1341120</xdr:rowOff>
        </xdr:to>
        <xdr:pic>
          <xdr:nvPicPr>
            <xdr:cNvPr id="268630" name="Picture 5409">
              <a:extLst>
                <a:ext uri="{FF2B5EF4-FFF2-40B4-BE49-F238E27FC236}">
                  <a16:creationId xmlns:a16="http://schemas.microsoft.com/office/drawing/2014/main" id="{3860064A-B95D-8494-3B5D-C646DE9A038F}"/>
                </a:ext>
              </a:extLst>
            </xdr:cNvPr>
            <xdr:cNvPicPr>
              <a:picLocks noChangeAspect="1" noChangeArrowheads="1"/>
              <a:extLst>
                <a:ext uri="{84589F7E-364E-4C9E-8A38-B11213B215E9}">
                  <a14:cameraTool cellRange="'MEM. CÁLCULO'!$D$168:$N$175" spid="_x0000_s319657"/>
                </a:ext>
              </a:extLst>
            </xdr:cNvPicPr>
          </xdr:nvPicPr>
          <xdr:blipFill>
            <a:blip xmlns:r="http://schemas.openxmlformats.org/officeDocument/2006/relationships" r:embed="rId100"/>
            <a:srcRect/>
            <a:stretch>
              <a:fillRect/>
            </a:stretch>
          </xdr:blipFill>
          <xdr:spPr bwMode="auto">
            <a:xfrm>
              <a:off x="12352020" y="18889980"/>
              <a:ext cx="6408420" cy="13792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41</xdr:row>
          <xdr:rowOff>0</xdr:rowOff>
        </xdr:from>
        <xdr:to>
          <xdr:col>11</xdr:col>
          <xdr:colOff>0</xdr:colOff>
          <xdr:row>41</xdr:row>
          <xdr:rowOff>213360</xdr:rowOff>
        </xdr:to>
        <xdr:pic>
          <xdr:nvPicPr>
            <xdr:cNvPr id="268631" name="Picture 5411">
              <a:extLst>
                <a:ext uri="{FF2B5EF4-FFF2-40B4-BE49-F238E27FC236}">
                  <a16:creationId xmlns:a16="http://schemas.microsoft.com/office/drawing/2014/main" id="{02FDC417-28AC-FA35-7099-9D5725A14EB3}"/>
                </a:ext>
              </a:extLst>
            </xdr:cNvPr>
            <xdr:cNvPicPr>
              <a:picLocks noChangeAspect="1" noChangeArrowheads="1"/>
              <a:extLst>
                <a:ext uri="{84589F7E-364E-4C9E-8A38-B11213B215E9}">
                  <a14:cameraTool cellRange="'MEM. CÁLCULO'!$D$180:$N$180" spid="_x0000_s319658"/>
                </a:ext>
              </a:extLst>
            </xdr:cNvPicPr>
          </xdr:nvPicPr>
          <xdr:blipFill>
            <a:blip xmlns:r="http://schemas.openxmlformats.org/officeDocument/2006/relationships" r:embed="rId101"/>
            <a:srcRect/>
            <a:stretch>
              <a:fillRect/>
            </a:stretch>
          </xdr:blipFill>
          <xdr:spPr bwMode="auto">
            <a:xfrm>
              <a:off x="12344400" y="20878800"/>
              <a:ext cx="6416040" cy="21336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83820</xdr:colOff>
          <xdr:row>43</xdr:row>
          <xdr:rowOff>0</xdr:rowOff>
        </xdr:from>
        <xdr:to>
          <xdr:col>11</xdr:col>
          <xdr:colOff>0</xdr:colOff>
          <xdr:row>43</xdr:row>
          <xdr:rowOff>944880</xdr:rowOff>
        </xdr:to>
        <xdr:pic>
          <xdr:nvPicPr>
            <xdr:cNvPr id="268632" name="Picture 5412">
              <a:extLst>
                <a:ext uri="{FF2B5EF4-FFF2-40B4-BE49-F238E27FC236}">
                  <a16:creationId xmlns:a16="http://schemas.microsoft.com/office/drawing/2014/main" id="{D497043F-CC40-3AD5-BB48-A54DCCEE42FC}"/>
                </a:ext>
              </a:extLst>
            </xdr:cNvPr>
            <xdr:cNvPicPr>
              <a:picLocks noChangeAspect="1" noChangeArrowheads="1"/>
              <a:extLst>
                <a:ext uri="{84589F7E-364E-4C9E-8A38-B11213B215E9}">
                  <a14:cameraTool cellRange="'MEM. CÁLCULO'!$D$185:$N$191" spid="_x0000_s319659"/>
                </a:ext>
              </a:extLst>
            </xdr:cNvPicPr>
          </xdr:nvPicPr>
          <xdr:blipFill>
            <a:blip xmlns:r="http://schemas.openxmlformats.org/officeDocument/2006/relationships" r:embed="rId5"/>
            <a:srcRect/>
            <a:stretch>
              <a:fillRect/>
            </a:stretch>
          </xdr:blipFill>
          <xdr:spPr bwMode="auto">
            <a:xfrm>
              <a:off x="12359640" y="21800820"/>
              <a:ext cx="6400800" cy="9448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267</xdr:row>
          <xdr:rowOff>38100</xdr:rowOff>
        </xdr:from>
        <xdr:to>
          <xdr:col>11</xdr:col>
          <xdr:colOff>0</xdr:colOff>
          <xdr:row>268</xdr:row>
          <xdr:rowOff>22861</xdr:rowOff>
        </xdr:to>
        <xdr:pic>
          <xdr:nvPicPr>
            <xdr:cNvPr id="268633" name="Imagem 53">
              <a:extLst>
                <a:ext uri="{FF2B5EF4-FFF2-40B4-BE49-F238E27FC236}">
                  <a16:creationId xmlns:a16="http://schemas.microsoft.com/office/drawing/2014/main" id="{8A3E427E-407A-D8C7-2E61-48ED3A178875}"/>
                </a:ext>
              </a:extLst>
            </xdr:cNvPr>
            <xdr:cNvPicPr>
              <a:picLocks noChangeAspect="1" noChangeArrowheads="1"/>
              <a:extLst>
                <a:ext uri="{84589F7E-364E-4C9E-8A38-B11213B215E9}">
                  <a14:cameraTool cellRange="'MEM. CÁLCULO'!$D$1027:$N$1027" spid="_x0000_s319660"/>
                </a:ext>
              </a:extLst>
            </xdr:cNvPicPr>
          </xdr:nvPicPr>
          <xdr:blipFill>
            <a:blip xmlns:r="http://schemas.openxmlformats.org/officeDocument/2006/relationships" r:embed="rId102"/>
            <a:srcRect/>
            <a:stretch>
              <a:fillRect/>
            </a:stretch>
          </xdr:blipFill>
          <xdr:spPr bwMode="auto">
            <a:xfrm>
              <a:off x="12352020" y="165506400"/>
              <a:ext cx="6408420" cy="34290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269</xdr:row>
          <xdr:rowOff>106680</xdr:rowOff>
        </xdr:from>
        <xdr:to>
          <xdr:col>11</xdr:col>
          <xdr:colOff>0</xdr:colOff>
          <xdr:row>269</xdr:row>
          <xdr:rowOff>914400</xdr:rowOff>
        </xdr:to>
        <xdr:pic>
          <xdr:nvPicPr>
            <xdr:cNvPr id="268634" name="Imagem 54">
              <a:extLst>
                <a:ext uri="{FF2B5EF4-FFF2-40B4-BE49-F238E27FC236}">
                  <a16:creationId xmlns:a16="http://schemas.microsoft.com/office/drawing/2014/main" id="{53ADAC26-F241-7FD9-EEDD-476FAF1EF05B}"/>
                </a:ext>
              </a:extLst>
            </xdr:cNvPr>
            <xdr:cNvPicPr>
              <a:picLocks noChangeAspect="1" noChangeArrowheads="1"/>
              <a:extLst>
                <a:ext uri="{84589F7E-364E-4C9E-8A38-B11213B215E9}">
                  <a14:cameraTool cellRange="'MEM. CÁLCULO'!$D$1035:$N$1040" spid="_x0000_s319661"/>
                </a:ext>
              </a:extLst>
            </xdr:cNvPicPr>
          </xdr:nvPicPr>
          <xdr:blipFill>
            <a:blip xmlns:r="http://schemas.openxmlformats.org/officeDocument/2006/relationships" r:embed="rId103"/>
            <a:srcRect/>
            <a:stretch>
              <a:fillRect/>
            </a:stretch>
          </xdr:blipFill>
          <xdr:spPr bwMode="auto">
            <a:xfrm>
              <a:off x="12313920" y="166100760"/>
              <a:ext cx="6446520" cy="8077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53340</xdr:colOff>
          <xdr:row>271</xdr:row>
          <xdr:rowOff>129540</xdr:rowOff>
        </xdr:from>
        <xdr:to>
          <xdr:col>10</xdr:col>
          <xdr:colOff>3169920</xdr:colOff>
          <xdr:row>271</xdr:row>
          <xdr:rowOff>335280</xdr:rowOff>
        </xdr:to>
        <xdr:pic>
          <xdr:nvPicPr>
            <xdr:cNvPr id="268635" name="Imagem 55">
              <a:extLst>
                <a:ext uri="{FF2B5EF4-FFF2-40B4-BE49-F238E27FC236}">
                  <a16:creationId xmlns:a16="http://schemas.microsoft.com/office/drawing/2014/main" id="{D20BC2C5-5B81-FE28-CE70-E382C07C1816}"/>
                </a:ext>
              </a:extLst>
            </xdr:cNvPr>
            <xdr:cNvPicPr>
              <a:picLocks noChangeAspect="1" noChangeArrowheads="1"/>
              <a:extLst>
                <a:ext uri="{84589F7E-364E-4C9E-8A38-B11213B215E9}">
                  <a14:cameraTool cellRange="'MEM. CÁLCULO'!$D$1045:$N$1045" spid="_x0000_s319662"/>
                </a:ext>
              </a:extLst>
            </xdr:cNvPicPr>
          </xdr:nvPicPr>
          <xdr:blipFill>
            <a:blip xmlns:r="http://schemas.openxmlformats.org/officeDocument/2006/relationships" r:embed="rId104"/>
            <a:srcRect/>
            <a:stretch>
              <a:fillRect/>
            </a:stretch>
          </xdr:blipFill>
          <xdr:spPr bwMode="auto">
            <a:xfrm>
              <a:off x="12329160" y="167662860"/>
              <a:ext cx="5494020" cy="2057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106680</xdr:colOff>
          <xdr:row>273</xdr:row>
          <xdr:rowOff>152400</xdr:rowOff>
        </xdr:from>
        <xdr:to>
          <xdr:col>10</xdr:col>
          <xdr:colOff>3177540</xdr:colOff>
          <xdr:row>273</xdr:row>
          <xdr:rowOff>2034540</xdr:rowOff>
        </xdr:to>
        <xdr:pic>
          <xdr:nvPicPr>
            <xdr:cNvPr id="268636" name="Imagem 56">
              <a:extLst>
                <a:ext uri="{FF2B5EF4-FFF2-40B4-BE49-F238E27FC236}">
                  <a16:creationId xmlns:a16="http://schemas.microsoft.com/office/drawing/2014/main" id="{64363C09-978C-61A2-F4EC-2A8A70E814EB}"/>
                </a:ext>
              </a:extLst>
            </xdr:cNvPr>
            <xdr:cNvPicPr>
              <a:picLocks noChangeAspect="1" noChangeArrowheads="1"/>
              <a:extLst>
                <a:ext uri="{84589F7E-364E-4C9E-8A38-B11213B215E9}">
                  <a14:cameraTool cellRange="'MEM. CÁLCULO'!$D$1050:$N$1063" spid="_x0000_s319663"/>
                </a:ext>
              </a:extLst>
            </xdr:cNvPicPr>
          </xdr:nvPicPr>
          <xdr:blipFill>
            <a:blip xmlns:r="http://schemas.openxmlformats.org/officeDocument/2006/relationships" r:embed="rId105"/>
            <a:srcRect/>
            <a:stretch>
              <a:fillRect/>
            </a:stretch>
          </xdr:blipFill>
          <xdr:spPr bwMode="auto">
            <a:xfrm>
              <a:off x="12382500" y="168348660"/>
              <a:ext cx="5448300" cy="18821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53340</xdr:colOff>
          <xdr:row>275</xdr:row>
          <xdr:rowOff>121920</xdr:rowOff>
        </xdr:from>
        <xdr:to>
          <xdr:col>10</xdr:col>
          <xdr:colOff>3124200</xdr:colOff>
          <xdr:row>275</xdr:row>
          <xdr:rowOff>335280</xdr:rowOff>
        </xdr:to>
        <xdr:pic>
          <xdr:nvPicPr>
            <xdr:cNvPr id="268637" name="Imagem 57">
              <a:extLst>
                <a:ext uri="{FF2B5EF4-FFF2-40B4-BE49-F238E27FC236}">
                  <a16:creationId xmlns:a16="http://schemas.microsoft.com/office/drawing/2014/main" id="{A00DD025-55C8-748E-23AC-B33D7342C374}"/>
                </a:ext>
              </a:extLst>
            </xdr:cNvPr>
            <xdr:cNvPicPr>
              <a:picLocks noChangeAspect="1" noChangeArrowheads="1"/>
              <a:extLst>
                <a:ext uri="{84589F7E-364E-4C9E-8A38-B11213B215E9}">
                  <a14:cameraTool cellRange="'MEM. CÁLCULO'!$D$1068:$N$1068" spid="_x0000_s319664"/>
                </a:ext>
              </a:extLst>
            </xdr:cNvPicPr>
          </xdr:nvPicPr>
          <xdr:blipFill>
            <a:blip xmlns:r="http://schemas.openxmlformats.org/officeDocument/2006/relationships" r:embed="rId106"/>
            <a:srcRect/>
            <a:stretch>
              <a:fillRect/>
            </a:stretch>
          </xdr:blipFill>
          <xdr:spPr bwMode="auto">
            <a:xfrm>
              <a:off x="12329160" y="171709080"/>
              <a:ext cx="5448300" cy="21336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129540</xdr:colOff>
          <xdr:row>277</xdr:row>
          <xdr:rowOff>144780</xdr:rowOff>
        </xdr:from>
        <xdr:to>
          <xdr:col>11</xdr:col>
          <xdr:colOff>0</xdr:colOff>
          <xdr:row>277</xdr:row>
          <xdr:rowOff>822960</xdr:rowOff>
        </xdr:to>
        <xdr:pic>
          <xdr:nvPicPr>
            <xdr:cNvPr id="268638" name="Imagem 58">
              <a:extLst>
                <a:ext uri="{FF2B5EF4-FFF2-40B4-BE49-F238E27FC236}">
                  <a16:creationId xmlns:a16="http://schemas.microsoft.com/office/drawing/2014/main" id="{6D370629-4539-0CAC-90CA-00E5956ED89B}"/>
                </a:ext>
              </a:extLst>
            </xdr:cNvPr>
            <xdr:cNvPicPr>
              <a:picLocks noChangeAspect="1" noChangeArrowheads="1"/>
              <a:extLst>
                <a:ext uri="{84589F7E-364E-4C9E-8A38-B11213B215E9}">
                  <a14:cameraTool cellRange="'MEM. CÁLCULO'!$D$1074:$N$1078" spid="_x0000_s319665"/>
                </a:ext>
              </a:extLst>
            </xdr:cNvPicPr>
          </xdr:nvPicPr>
          <xdr:blipFill>
            <a:blip xmlns:r="http://schemas.openxmlformats.org/officeDocument/2006/relationships" r:embed="rId107"/>
            <a:srcRect/>
            <a:stretch>
              <a:fillRect/>
            </a:stretch>
          </xdr:blipFill>
          <xdr:spPr bwMode="auto">
            <a:xfrm>
              <a:off x="12405360" y="173172120"/>
              <a:ext cx="6355080" cy="6781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53340</xdr:colOff>
          <xdr:row>278</xdr:row>
          <xdr:rowOff>91440</xdr:rowOff>
        </xdr:from>
        <xdr:to>
          <xdr:col>11</xdr:col>
          <xdr:colOff>0</xdr:colOff>
          <xdr:row>278</xdr:row>
          <xdr:rowOff>304800</xdr:rowOff>
        </xdr:to>
        <xdr:pic>
          <xdr:nvPicPr>
            <xdr:cNvPr id="268639" name="Imagem 59">
              <a:extLst>
                <a:ext uri="{FF2B5EF4-FFF2-40B4-BE49-F238E27FC236}">
                  <a16:creationId xmlns:a16="http://schemas.microsoft.com/office/drawing/2014/main" id="{E32358E6-C49E-8989-1B4D-E452607CD26E}"/>
                </a:ext>
              </a:extLst>
            </xdr:cNvPr>
            <xdr:cNvPicPr>
              <a:picLocks noChangeAspect="1" noChangeArrowheads="1"/>
              <a:extLst>
                <a:ext uri="{84589F7E-364E-4C9E-8A38-B11213B215E9}">
                  <a14:cameraTool cellRange="'MEM. CÁLCULO'!$D$1086:$N$1086" spid="_x0000_s319666"/>
                </a:ext>
              </a:extLst>
            </xdr:cNvPicPr>
          </xdr:nvPicPr>
          <xdr:blipFill>
            <a:blip xmlns:r="http://schemas.openxmlformats.org/officeDocument/2006/relationships" r:embed="rId108"/>
            <a:srcRect/>
            <a:stretch>
              <a:fillRect/>
            </a:stretch>
          </xdr:blipFill>
          <xdr:spPr bwMode="auto">
            <a:xfrm>
              <a:off x="12329160" y="174345600"/>
              <a:ext cx="6431280" cy="21336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53340</xdr:colOff>
          <xdr:row>279</xdr:row>
          <xdr:rowOff>91440</xdr:rowOff>
        </xdr:from>
        <xdr:to>
          <xdr:col>11</xdr:col>
          <xdr:colOff>0</xdr:colOff>
          <xdr:row>279</xdr:row>
          <xdr:rowOff>762000</xdr:rowOff>
        </xdr:to>
        <xdr:pic>
          <xdr:nvPicPr>
            <xdr:cNvPr id="268640" name="Imagem 60">
              <a:extLst>
                <a:ext uri="{FF2B5EF4-FFF2-40B4-BE49-F238E27FC236}">
                  <a16:creationId xmlns:a16="http://schemas.microsoft.com/office/drawing/2014/main" id="{CD8F6596-E6B2-3201-5BC6-F3A12EA1B254}"/>
                </a:ext>
              </a:extLst>
            </xdr:cNvPr>
            <xdr:cNvPicPr>
              <a:picLocks noChangeAspect="1" noChangeArrowheads="1"/>
              <a:extLst>
                <a:ext uri="{84589F7E-364E-4C9E-8A38-B11213B215E9}">
                  <a14:cameraTool cellRange="'MEM. CÁLCULO'!$D$1082:$N$1086" spid="_x0000_s319667"/>
                </a:ext>
              </a:extLst>
            </xdr:cNvPicPr>
          </xdr:nvPicPr>
          <xdr:blipFill>
            <a:blip xmlns:r="http://schemas.openxmlformats.org/officeDocument/2006/relationships" r:embed="rId109"/>
            <a:srcRect/>
            <a:stretch>
              <a:fillRect/>
            </a:stretch>
          </xdr:blipFill>
          <xdr:spPr bwMode="auto">
            <a:xfrm>
              <a:off x="12329160" y="174970440"/>
              <a:ext cx="6431280" cy="67056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282</xdr:row>
          <xdr:rowOff>106680</xdr:rowOff>
        </xdr:from>
        <xdr:to>
          <xdr:col>11</xdr:col>
          <xdr:colOff>0</xdr:colOff>
          <xdr:row>282</xdr:row>
          <xdr:rowOff>1188720</xdr:rowOff>
        </xdr:to>
        <xdr:pic>
          <xdr:nvPicPr>
            <xdr:cNvPr id="268641" name="Imagem 61">
              <a:extLst>
                <a:ext uri="{FF2B5EF4-FFF2-40B4-BE49-F238E27FC236}">
                  <a16:creationId xmlns:a16="http://schemas.microsoft.com/office/drawing/2014/main" id="{012ADF05-9359-ED89-A879-FAD05773F5D2}"/>
                </a:ext>
              </a:extLst>
            </xdr:cNvPr>
            <xdr:cNvPicPr>
              <a:picLocks noChangeAspect="1" noChangeArrowheads="1"/>
              <a:extLst>
                <a:ext uri="{84589F7E-364E-4C9E-8A38-B11213B215E9}">
                  <a14:cameraTool cellRange="'MEM. CÁLCULO'!$D$1096:$N$1103" spid="_x0000_s319668"/>
                </a:ext>
              </a:extLst>
            </xdr:cNvPicPr>
          </xdr:nvPicPr>
          <xdr:blipFill>
            <a:blip xmlns:r="http://schemas.openxmlformats.org/officeDocument/2006/relationships" r:embed="rId110"/>
            <a:srcRect/>
            <a:stretch>
              <a:fillRect/>
            </a:stretch>
          </xdr:blipFill>
          <xdr:spPr bwMode="auto">
            <a:xfrm>
              <a:off x="12336780" y="176776380"/>
              <a:ext cx="6423660" cy="10820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284</xdr:row>
          <xdr:rowOff>144780</xdr:rowOff>
        </xdr:from>
        <xdr:to>
          <xdr:col>11</xdr:col>
          <xdr:colOff>0</xdr:colOff>
          <xdr:row>284</xdr:row>
          <xdr:rowOff>1889760</xdr:rowOff>
        </xdr:to>
        <xdr:pic>
          <xdr:nvPicPr>
            <xdr:cNvPr id="268642" name="Imagem 62">
              <a:extLst>
                <a:ext uri="{FF2B5EF4-FFF2-40B4-BE49-F238E27FC236}">
                  <a16:creationId xmlns:a16="http://schemas.microsoft.com/office/drawing/2014/main" id="{8E5A6DA1-74C2-C915-7A79-2D0B82CDB446}"/>
                </a:ext>
              </a:extLst>
            </xdr:cNvPr>
            <xdr:cNvPicPr>
              <a:picLocks noChangeAspect="1" noChangeArrowheads="1"/>
              <a:extLst>
                <a:ext uri="{84589F7E-364E-4C9E-8A38-B11213B215E9}">
                  <a14:cameraTool cellRange="'MEM. CÁLCULO'!$D$1111:$N$1123" spid="_x0000_s319669"/>
                </a:ext>
              </a:extLst>
            </xdr:cNvPicPr>
          </xdr:nvPicPr>
          <xdr:blipFill>
            <a:blip xmlns:r="http://schemas.openxmlformats.org/officeDocument/2006/relationships" r:embed="rId111"/>
            <a:srcRect/>
            <a:stretch>
              <a:fillRect/>
            </a:stretch>
          </xdr:blipFill>
          <xdr:spPr bwMode="auto">
            <a:xfrm>
              <a:off x="12367260" y="178658520"/>
              <a:ext cx="6393180" cy="17449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286</xdr:row>
          <xdr:rowOff>129540</xdr:rowOff>
        </xdr:from>
        <xdr:to>
          <xdr:col>10</xdr:col>
          <xdr:colOff>3169920</xdr:colOff>
          <xdr:row>286</xdr:row>
          <xdr:rowOff>1417320</xdr:rowOff>
        </xdr:to>
        <xdr:pic>
          <xdr:nvPicPr>
            <xdr:cNvPr id="268643" name="Imagem 15295">
              <a:extLst>
                <a:ext uri="{FF2B5EF4-FFF2-40B4-BE49-F238E27FC236}">
                  <a16:creationId xmlns:a16="http://schemas.microsoft.com/office/drawing/2014/main" id="{ED7E8E45-4F26-1197-D343-434316ECF9DD}"/>
                </a:ext>
              </a:extLst>
            </xdr:cNvPr>
            <xdr:cNvPicPr>
              <a:picLocks noChangeAspect="1" noChangeArrowheads="1"/>
              <a:extLst>
                <a:ext uri="{84589F7E-364E-4C9E-8A38-B11213B215E9}">
                  <a14:cameraTool cellRange="'MEM. CÁLCULO'!$D$1128:$N$1137" spid="_x0000_s319670"/>
                </a:ext>
              </a:extLst>
            </xdr:cNvPicPr>
          </xdr:nvPicPr>
          <xdr:blipFill>
            <a:blip xmlns:r="http://schemas.openxmlformats.org/officeDocument/2006/relationships" r:embed="rId112"/>
            <a:srcRect/>
            <a:stretch>
              <a:fillRect/>
            </a:stretch>
          </xdr:blipFill>
          <xdr:spPr bwMode="auto">
            <a:xfrm>
              <a:off x="12367260" y="181310280"/>
              <a:ext cx="5455920" cy="12877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288</xdr:row>
          <xdr:rowOff>76200</xdr:rowOff>
        </xdr:from>
        <xdr:to>
          <xdr:col>11</xdr:col>
          <xdr:colOff>0</xdr:colOff>
          <xdr:row>288</xdr:row>
          <xdr:rowOff>1424940</xdr:rowOff>
        </xdr:to>
        <xdr:pic>
          <xdr:nvPicPr>
            <xdr:cNvPr id="268644" name="Imagem 15296">
              <a:extLst>
                <a:ext uri="{FF2B5EF4-FFF2-40B4-BE49-F238E27FC236}">
                  <a16:creationId xmlns:a16="http://schemas.microsoft.com/office/drawing/2014/main" id="{25F8C80A-9EA6-C1C1-FE1F-08FAFF96DAE1}"/>
                </a:ext>
              </a:extLst>
            </xdr:cNvPr>
            <xdr:cNvPicPr>
              <a:picLocks noChangeAspect="1" noChangeArrowheads="1"/>
              <a:extLst>
                <a:ext uri="{84589F7E-364E-4C9E-8A38-B11213B215E9}">
                  <a14:cameraTool cellRange="'MEM. CÁLCULO'!$D$1142:$N$1151" spid="_x0000_s319671"/>
                </a:ext>
              </a:extLst>
            </xdr:cNvPicPr>
          </xdr:nvPicPr>
          <xdr:blipFill>
            <a:blip xmlns:r="http://schemas.openxmlformats.org/officeDocument/2006/relationships" r:embed="rId113"/>
            <a:srcRect/>
            <a:stretch>
              <a:fillRect/>
            </a:stretch>
          </xdr:blipFill>
          <xdr:spPr bwMode="auto">
            <a:xfrm>
              <a:off x="12367260" y="183908700"/>
              <a:ext cx="6393180" cy="13487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121920</xdr:colOff>
          <xdr:row>289</xdr:row>
          <xdr:rowOff>91440</xdr:rowOff>
        </xdr:from>
        <xdr:to>
          <xdr:col>11</xdr:col>
          <xdr:colOff>0</xdr:colOff>
          <xdr:row>290</xdr:row>
          <xdr:rowOff>15240</xdr:rowOff>
        </xdr:to>
        <xdr:pic>
          <xdr:nvPicPr>
            <xdr:cNvPr id="268645" name="Picture 16629">
              <a:extLst>
                <a:ext uri="{FF2B5EF4-FFF2-40B4-BE49-F238E27FC236}">
                  <a16:creationId xmlns:a16="http://schemas.microsoft.com/office/drawing/2014/main" id="{C89685AA-4F10-C032-1118-4DE6262B2A74}"/>
                </a:ext>
              </a:extLst>
            </xdr:cNvPr>
            <xdr:cNvPicPr>
              <a:picLocks noChangeAspect="1" noChangeArrowheads="1"/>
              <a:extLst>
                <a:ext uri="{84589F7E-364E-4C9E-8A38-B11213B215E9}">
                  <a14:cameraTool cellRange="'MEM. CÁLCULO'!$D$1156:$N$1165" spid="_x0000_s319672"/>
                </a:ext>
              </a:extLst>
            </xdr:cNvPicPr>
          </xdr:nvPicPr>
          <xdr:blipFill>
            <a:blip xmlns:r="http://schemas.openxmlformats.org/officeDocument/2006/relationships" r:embed="rId114"/>
            <a:srcRect/>
            <a:stretch>
              <a:fillRect/>
            </a:stretch>
          </xdr:blipFill>
          <xdr:spPr bwMode="auto">
            <a:xfrm>
              <a:off x="12397740" y="185844180"/>
              <a:ext cx="6362700" cy="17068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121920</xdr:colOff>
          <xdr:row>293</xdr:row>
          <xdr:rowOff>274320</xdr:rowOff>
        </xdr:from>
        <xdr:to>
          <xdr:col>10</xdr:col>
          <xdr:colOff>3154680</xdr:colOff>
          <xdr:row>293</xdr:row>
          <xdr:rowOff>2651760</xdr:rowOff>
        </xdr:to>
        <xdr:pic>
          <xdr:nvPicPr>
            <xdr:cNvPr id="268646" name="Imagem 15297">
              <a:extLst>
                <a:ext uri="{FF2B5EF4-FFF2-40B4-BE49-F238E27FC236}">
                  <a16:creationId xmlns:a16="http://schemas.microsoft.com/office/drawing/2014/main" id="{55B9B06B-443E-9100-5A02-ED938F7CB150}"/>
                </a:ext>
              </a:extLst>
            </xdr:cNvPr>
            <xdr:cNvPicPr>
              <a:picLocks noChangeAspect="1" noChangeArrowheads="1"/>
              <a:extLst>
                <a:ext uri="{84589F7E-364E-4C9E-8A38-B11213B215E9}">
                  <a14:cameraTool cellRange="'MEM. CÁLCULO'!$D$1179:$N$1194" spid="_x0000_s319673"/>
                </a:ext>
              </a:extLst>
            </xdr:cNvPicPr>
          </xdr:nvPicPr>
          <xdr:blipFill>
            <a:blip xmlns:r="http://schemas.openxmlformats.org/officeDocument/2006/relationships" r:embed="rId115"/>
            <a:srcRect/>
            <a:stretch>
              <a:fillRect/>
            </a:stretch>
          </xdr:blipFill>
          <xdr:spPr bwMode="auto">
            <a:xfrm>
              <a:off x="12397740" y="189227460"/>
              <a:ext cx="5410200" cy="23774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144780</xdr:colOff>
          <xdr:row>297</xdr:row>
          <xdr:rowOff>106680</xdr:rowOff>
        </xdr:from>
        <xdr:to>
          <xdr:col>10</xdr:col>
          <xdr:colOff>3169920</xdr:colOff>
          <xdr:row>297</xdr:row>
          <xdr:rowOff>1120140</xdr:rowOff>
        </xdr:to>
        <xdr:pic>
          <xdr:nvPicPr>
            <xdr:cNvPr id="268647" name="Imagem 15298">
              <a:extLst>
                <a:ext uri="{FF2B5EF4-FFF2-40B4-BE49-F238E27FC236}">
                  <a16:creationId xmlns:a16="http://schemas.microsoft.com/office/drawing/2014/main" id="{264B0067-B3C1-C529-C258-3EA3922A74C6}"/>
                </a:ext>
              </a:extLst>
            </xdr:cNvPr>
            <xdr:cNvPicPr>
              <a:picLocks noChangeAspect="1" noChangeArrowheads="1"/>
              <a:extLst>
                <a:ext uri="{84589F7E-364E-4C9E-8A38-B11213B215E9}">
                  <a14:cameraTool cellRange="'MEM. CÁLCULO'!$D$1205:$N$1211" spid="_x0000_s319674"/>
                </a:ext>
              </a:extLst>
            </xdr:cNvPicPr>
          </xdr:nvPicPr>
          <xdr:blipFill>
            <a:blip xmlns:r="http://schemas.openxmlformats.org/officeDocument/2006/relationships" r:embed="rId116"/>
            <a:srcRect/>
            <a:stretch>
              <a:fillRect/>
            </a:stretch>
          </xdr:blipFill>
          <xdr:spPr bwMode="auto">
            <a:xfrm>
              <a:off x="12420600" y="194622420"/>
              <a:ext cx="5402580" cy="101346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298</xdr:row>
          <xdr:rowOff>45720</xdr:rowOff>
        </xdr:from>
        <xdr:to>
          <xdr:col>11</xdr:col>
          <xdr:colOff>0</xdr:colOff>
          <xdr:row>298</xdr:row>
          <xdr:rowOff>853440</xdr:rowOff>
        </xdr:to>
        <xdr:pic>
          <xdr:nvPicPr>
            <xdr:cNvPr id="268648" name="Imagem 15299">
              <a:extLst>
                <a:ext uri="{FF2B5EF4-FFF2-40B4-BE49-F238E27FC236}">
                  <a16:creationId xmlns:a16="http://schemas.microsoft.com/office/drawing/2014/main" id="{FC2D47C2-27FB-C7D3-EE6A-65872BFE53AB}"/>
                </a:ext>
              </a:extLst>
            </xdr:cNvPr>
            <xdr:cNvPicPr>
              <a:picLocks noChangeAspect="1" noChangeArrowheads="1"/>
              <a:extLst>
                <a:ext uri="{84589F7E-364E-4C9E-8A38-B11213B215E9}">
                  <a14:cameraTool cellRange="'MEM. CÁLCULO'!$D$1216:$N$1220" spid="_x0000_s319675"/>
                </a:ext>
              </a:extLst>
            </xdr:cNvPicPr>
          </xdr:nvPicPr>
          <xdr:blipFill>
            <a:blip xmlns:r="http://schemas.openxmlformats.org/officeDocument/2006/relationships" r:embed="rId117"/>
            <a:srcRect/>
            <a:stretch>
              <a:fillRect/>
            </a:stretch>
          </xdr:blipFill>
          <xdr:spPr bwMode="auto">
            <a:xfrm>
              <a:off x="12367260" y="196093080"/>
              <a:ext cx="6393180" cy="8077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291</xdr:row>
          <xdr:rowOff>45720</xdr:rowOff>
        </xdr:from>
        <xdr:to>
          <xdr:col>10</xdr:col>
          <xdr:colOff>3154680</xdr:colOff>
          <xdr:row>291</xdr:row>
          <xdr:rowOff>807720</xdr:rowOff>
        </xdr:to>
        <xdr:pic>
          <xdr:nvPicPr>
            <xdr:cNvPr id="268649" name="Picture 18213">
              <a:extLst>
                <a:ext uri="{FF2B5EF4-FFF2-40B4-BE49-F238E27FC236}">
                  <a16:creationId xmlns:a16="http://schemas.microsoft.com/office/drawing/2014/main" id="{7CE4D441-CB7C-9B7B-6761-2927A0D542EF}"/>
                </a:ext>
              </a:extLst>
            </xdr:cNvPr>
            <xdr:cNvPicPr>
              <a:picLocks noChangeAspect="1" noChangeArrowheads="1"/>
              <a:extLst>
                <a:ext uri="{84589F7E-364E-4C9E-8A38-B11213B215E9}">
                  <a14:cameraTool cellRange="'MEM. CÁLCULO'!$D$1170:$N$1174" spid="_x0000_s319676"/>
                </a:ext>
              </a:extLst>
            </xdr:cNvPicPr>
          </xdr:nvPicPr>
          <xdr:blipFill>
            <a:blip xmlns:r="http://schemas.openxmlformats.org/officeDocument/2006/relationships" r:embed="rId118"/>
            <a:srcRect/>
            <a:stretch>
              <a:fillRect/>
            </a:stretch>
          </xdr:blipFill>
          <xdr:spPr bwMode="auto">
            <a:xfrm>
              <a:off x="12367260" y="187749180"/>
              <a:ext cx="5440680" cy="76200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38</xdr:row>
          <xdr:rowOff>129540</xdr:rowOff>
        </xdr:from>
        <xdr:to>
          <xdr:col>11</xdr:col>
          <xdr:colOff>0</xdr:colOff>
          <xdr:row>39</xdr:row>
          <xdr:rowOff>1341120</xdr:rowOff>
        </xdr:to>
        <xdr:pic>
          <xdr:nvPicPr>
            <xdr:cNvPr id="268650" name="Picture 217226">
              <a:extLst>
                <a:ext uri="{FF2B5EF4-FFF2-40B4-BE49-F238E27FC236}">
                  <a16:creationId xmlns:a16="http://schemas.microsoft.com/office/drawing/2014/main" id="{BF6B270F-E3BF-4485-32D8-E4E032093245}"/>
                </a:ext>
              </a:extLst>
            </xdr:cNvPr>
            <xdr:cNvPicPr>
              <a:picLocks noChangeAspect="1" noChangeArrowheads="1"/>
              <a:extLst>
                <a:ext uri="{84589F7E-364E-4C9E-8A38-B11213B215E9}">
                  <a14:cameraTool cellRange="'MEM. CÁLCULO'!$D$168:$N$175" spid="_x0000_s319677"/>
                </a:ext>
              </a:extLst>
            </xdr:cNvPicPr>
          </xdr:nvPicPr>
          <xdr:blipFill>
            <a:blip xmlns:r="http://schemas.openxmlformats.org/officeDocument/2006/relationships" r:embed="rId119"/>
            <a:srcRect/>
            <a:stretch>
              <a:fillRect/>
            </a:stretch>
          </xdr:blipFill>
          <xdr:spPr bwMode="auto">
            <a:xfrm>
              <a:off x="12352020" y="18889980"/>
              <a:ext cx="6408420" cy="13792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41</xdr:row>
          <xdr:rowOff>0</xdr:rowOff>
        </xdr:from>
        <xdr:to>
          <xdr:col>11</xdr:col>
          <xdr:colOff>0</xdr:colOff>
          <xdr:row>41</xdr:row>
          <xdr:rowOff>213360</xdr:rowOff>
        </xdr:to>
        <xdr:pic>
          <xdr:nvPicPr>
            <xdr:cNvPr id="268651" name="Picture 217227">
              <a:extLst>
                <a:ext uri="{FF2B5EF4-FFF2-40B4-BE49-F238E27FC236}">
                  <a16:creationId xmlns:a16="http://schemas.microsoft.com/office/drawing/2014/main" id="{FF015945-8769-DFB1-343E-FF6C9EFC16B7}"/>
                </a:ext>
              </a:extLst>
            </xdr:cNvPr>
            <xdr:cNvPicPr>
              <a:picLocks noChangeAspect="1" noChangeArrowheads="1"/>
              <a:extLst>
                <a:ext uri="{84589F7E-364E-4C9E-8A38-B11213B215E9}">
                  <a14:cameraTool cellRange="'MEM. CÁLCULO'!$D$180:$N$180" spid="_x0000_s319678"/>
                </a:ext>
              </a:extLst>
            </xdr:cNvPicPr>
          </xdr:nvPicPr>
          <xdr:blipFill>
            <a:blip xmlns:r="http://schemas.openxmlformats.org/officeDocument/2006/relationships" r:embed="rId120"/>
            <a:srcRect/>
            <a:stretch>
              <a:fillRect/>
            </a:stretch>
          </xdr:blipFill>
          <xdr:spPr bwMode="auto">
            <a:xfrm>
              <a:off x="12344400" y="20878800"/>
              <a:ext cx="6416040" cy="21336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83820</xdr:colOff>
          <xdr:row>43</xdr:row>
          <xdr:rowOff>0</xdr:rowOff>
        </xdr:from>
        <xdr:to>
          <xdr:col>11</xdr:col>
          <xdr:colOff>0</xdr:colOff>
          <xdr:row>43</xdr:row>
          <xdr:rowOff>944880</xdr:rowOff>
        </xdr:to>
        <xdr:pic>
          <xdr:nvPicPr>
            <xdr:cNvPr id="268652" name="Picture 217228">
              <a:extLst>
                <a:ext uri="{FF2B5EF4-FFF2-40B4-BE49-F238E27FC236}">
                  <a16:creationId xmlns:a16="http://schemas.microsoft.com/office/drawing/2014/main" id="{16465BE8-4394-45B8-C48E-A1A1B1042DE5}"/>
                </a:ext>
              </a:extLst>
            </xdr:cNvPr>
            <xdr:cNvPicPr>
              <a:picLocks noChangeAspect="1" noChangeArrowheads="1"/>
              <a:extLst>
                <a:ext uri="{84589F7E-364E-4C9E-8A38-B11213B215E9}">
                  <a14:cameraTool cellRange="'MEM. CÁLCULO'!$D$185:$N$191" spid="_x0000_s319679"/>
                </a:ext>
              </a:extLst>
            </xdr:cNvPicPr>
          </xdr:nvPicPr>
          <xdr:blipFill>
            <a:blip xmlns:r="http://schemas.openxmlformats.org/officeDocument/2006/relationships" r:embed="rId5"/>
            <a:srcRect/>
            <a:stretch>
              <a:fillRect/>
            </a:stretch>
          </xdr:blipFill>
          <xdr:spPr bwMode="auto">
            <a:xfrm>
              <a:off x="12359640" y="21800820"/>
              <a:ext cx="6400800" cy="9448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44</xdr:row>
          <xdr:rowOff>60960</xdr:rowOff>
        </xdr:from>
        <xdr:to>
          <xdr:col>10</xdr:col>
          <xdr:colOff>3169920</xdr:colOff>
          <xdr:row>44</xdr:row>
          <xdr:rowOff>1143000</xdr:rowOff>
        </xdr:to>
        <xdr:pic>
          <xdr:nvPicPr>
            <xdr:cNvPr id="268653" name="Picture 217229">
              <a:extLst>
                <a:ext uri="{FF2B5EF4-FFF2-40B4-BE49-F238E27FC236}">
                  <a16:creationId xmlns:a16="http://schemas.microsoft.com/office/drawing/2014/main" id="{C440D1CF-93EF-AC0C-5D15-51752F70CE7B}"/>
                </a:ext>
              </a:extLst>
            </xdr:cNvPr>
            <xdr:cNvPicPr>
              <a:picLocks noChangeAspect="1" noChangeArrowheads="1"/>
              <a:extLst>
                <a:ext uri="{84589F7E-364E-4C9E-8A38-B11213B215E9}">
                  <a14:cameraTool cellRange="'MEM. CÁLCULO'!$D$196:$N$203" spid="_x0000_s319680"/>
                </a:ext>
              </a:extLst>
            </xdr:cNvPicPr>
          </xdr:nvPicPr>
          <xdr:blipFill>
            <a:blip xmlns:r="http://schemas.openxmlformats.org/officeDocument/2006/relationships" r:embed="rId121"/>
            <a:srcRect/>
            <a:stretch>
              <a:fillRect/>
            </a:stretch>
          </xdr:blipFill>
          <xdr:spPr bwMode="auto">
            <a:xfrm>
              <a:off x="12336780" y="23088600"/>
              <a:ext cx="5486400" cy="10820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46</xdr:row>
          <xdr:rowOff>0</xdr:rowOff>
        </xdr:from>
        <xdr:to>
          <xdr:col>10</xdr:col>
          <xdr:colOff>3177540</xdr:colOff>
          <xdr:row>46</xdr:row>
          <xdr:rowOff>220980</xdr:rowOff>
        </xdr:to>
        <xdr:pic>
          <xdr:nvPicPr>
            <xdr:cNvPr id="268654" name="Picture 217230">
              <a:extLst>
                <a:ext uri="{FF2B5EF4-FFF2-40B4-BE49-F238E27FC236}">
                  <a16:creationId xmlns:a16="http://schemas.microsoft.com/office/drawing/2014/main" id="{C29DE46B-2E14-8074-5F6E-6D029798DBE0}"/>
                </a:ext>
              </a:extLst>
            </xdr:cNvPr>
            <xdr:cNvPicPr>
              <a:picLocks noChangeAspect="1" noChangeArrowheads="1"/>
              <a:extLst>
                <a:ext uri="{84589F7E-364E-4C9E-8A38-B11213B215E9}">
                  <a14:cameraTool cellRange="'MEM. CÁLCULO'!$D$208:$N$208" spid="_x0000_s319681"/>
                </a:ext>
              </a:extLst>
            </xdr:cNvPicPr>
          </xdr:nvPicPr>
          <xdr:blipFill>
            <a:blip xmlns:r="http://schemas.openxmlformats.org/officeDocument/2006/relationships" r:embed="rId7"/>
            <a:srcRect/>
            <a:stretch>
              <a:fillRect/>
            </a:stretch>
          </xdr:blipFill>
          <xdr:spPr bwMode="auto">
            <a:xfrm>
              <a:off x="12367260" y="25046940"/>
              <a:ext cx="5463540" cy="2209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48</xdr:row>
          <xdr:rowOff>0</xdr:rowOff>
        </xdr:from>
        <xdr:to>
          <xdr:col>11</xdr:col>
          <xdr:colOff>0</xdr:colOff>
          <xdr:row>48</xdr:row>
          <xdr:rowOff>944880</xdr:rowOff>
        </xdr:to>
        <xdr:pic>
          <xdr:nvPicPr>
            <xdr:cNvPr id="268655" name="Picture 217231">
              <a:extLst>
                <a:ext uri="{FF2B5EF4-FFF2-40B4-BE49-F238E27FC236}">
                  <a16:creationId xmlns:a16="http://schemas.microsoft.com/office/drawing/2014/main" id="{6C10F250-4C8B-E1B3-09AB-56826AF52BC1}"/>
                </a:ext>
              </a:extLst>
            </xdr:cNvPr>
            <xdr:cNvPicPr>
              <a:picLocks noChangeAspect="1" noChangeArrowheads="1"/>
              <a:extLst>
                <a:ext uri="{84589F7E-364E-4C9E-8A38-B11213B215E9}">
                  <a14:cameraTool cellRange="'MEM. CÁLCULO'!$D$213:$N$219" spid="_x0000_s319682"/>
                </a:ext>
              </a:extLst>
            </xdr:cNvPicPr>
          </xdr:nvPicPr>
          <xdr:blipFill>
            <a:blip xmlns:r="http://schemas.openxmlformats.org/officeDocument/2006/relationships" r:embed="rId48"/>
            <a:srcRect/>
            <a:stretch>
              <a:fillRect/>
            </a:stretch>
          </xdr:blipFill>
          <xdr:spPr bwMode="auto">
            <a:xfrm>
              <a:off x="12367260" y="27561540"/>
              <a:ext cx="6393180" cy="9448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50</xdr:row>
          <xdr:rowOff>30480</xdr:rowOff>
        </xdr:from>
        <xdr:to>
          <xdr:col>11</xdr:col>
          <xdr:colOff>0</xdr:colOff>
          <xdr:row>50</xdr:row>
          <xdr:rowOff>807720</xdr:rowOff>
        </xdr:to>
        <xdr:pic>
          <xdr:nvPicPr>
            <xdr:cNvPr id="268656" name="Picture 217232">
              <a:extLst>
                <a:ext uri="{FF2B5EF4-FFF2-40B4-BE49-F238E27FC236}">
                  <a16:creationId xmlns:a16="http://schemas.microsoft.com/office/drawing/2014/main" id="{C4EE81BB-A522-1DF8-E640-9C983E42B4FE}"/>
                </a:ext>
              </a:extLst>
            </xdr:cNvPr>
            <xdr:cNvPicPr>
              <a:picLocks noChangeAspect="1" noChangeArrowheads="1"/>
              <a:extLst>
                <a:ext uri="{84589F7E-364E-4C9E-8A38-B11213B215E9}">
                  <a14:cameraTool cellRange="'MEM. CÁLCULO'!$D$224:$N$227" spid="_x0000_s319683"/>
                </a:ext>
              </a:extLst>
            </xdr:cNvPicPr>
          </xdr:nvPicPr>
          <xdr:blipFill>
            <a:blip xmlns:r="http://schemas.openxmlformats.org/officeDocument/2006/relationships" r:embed="rId122"/>
            <a:srcRect/>
            <a:stretch>
              <a:fillRect/>
            </a:stretch>
          </xdr:blipFill>
          <xdr:spPr bwMode="auto">
            <a:xfrm>
              <a:off x="12321540" y="31021020"/>
              <a:ext cx="6438900" cy="7772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55</xdr:row>
          <xdr:rowOff>60960</xdr:rowOff>
        </xdr:from>
        <xdr:to>
          <xdr:col>11</xdr:col>
          <xdr:colOff>0</xdr:colOff>
          <xdr:row>55</xdr:row>
          <xdr:rowOff>739140</xdr:rowOff>
        </xdr:to>
        <xdr:pic>
          <xdr:nvPicPr>
            <xdr:cNvPr id="268657" name="Picture 217233">
              <a:extLst>
                <a:ext uri="{FF2B5EF4-FFF2-40B4-BE49-F238E27FC236}">
                  <a16:creationId xmlns:a16="http://schemas.microsoft.com/office/drawing/2014/main" id="{43F5A47C-4A72-F382-51BD-A4A5BBDAAC7D}"/>
                </a:ext>
              </a:extLst>
            </xdr:cNvPr>
            <xdr:cNvPicPr>
              <a:picLocks noChangeAspect="1" noChangeArrowheads="1"/>
              <a:extLst>
                <a:ext uri="{84589F7E-364E-4C9E-8A38-B11213B215E9}">
                  <a14:cameraTool cellRange="'MEM. CÁLCULO'!$D$239:$N$243" spid="_x0000_s319684"/>
                </a:ext>
              </a:extLst>
            </xdr:cNvPicPr>
          </xdr:nvPicPr>
          <xdr:blipFill>
            <a:blip xmlns:r="http://schemas.openxmlformats.org/officeDocument/2006/relationships" r:embed="rId50"/>
            <a:srcRect/>
            <a:stretch>
              <a:fillRect/>
            </a:stretch>
          </xdr:blipFill>
          <xdr:spPr bwMode="auto">
            <a:xfrm>
              <a:off x="12321540" y="33467040"/>
              <a:ext cx="6438900" cy="6781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56</xdr:row>
          <xdr:rowOff>60960</xdr:rowOff>
        </xdr:from>
        <xdr:to>
          <xdr:col>11</xdr:col>
          <xdr:colOff>0</xdr:colOff>
          <xdr:row>56</xdr:row>
          <xdr:rowOff>701040</xdr:rowOff>
        </xdr:to>
        <xdr:pic>
          <xdr:nvPicPr>
            <xdr:cNvPr id="268658" name="Picture 217234">
              <a:extLst>
                <a:ext uri="{FF2B5EF4-FFF2-40B4-BE49-F238E27FC236}">
                  <a16:creationId xmlns:a16="http://schemas.microsoft.com/office/drawing/2014/main" id="{18F71DF8-CEEF-917D-D283-0E1B4006AD52}"/>
                </a:ext>
              </a:extLst>
            </xdr:cNvPr>
            <xdr:cNvPicPr>
              <a:picLocks noChangeAspect="1" noChangeArrowheads="1"/>
              <a:extLst>
                <a:ext uri="{84589F7E-364E-4C9E-8A38-B11213B215E9}">
                  <a14:cameraTool cellRange="'MEM. CÁLCULO'!$D$249:$N$252" spid="_x0000_s319685"/>
                </a:ext>
              </a:extLst>
            </xdr:cNvPicPr>
          </xdr:nvPicPr>
          <xdr:blipFill>
            <a:blip xmlns:r="http://schemas.openxmlformats.org/officeDocument/2006/relationships" r:embed="rId51"/>
            <a:srcRect/>
            <a:stretch>
              <a:fillRect/>
            </a:stretch>
          </xdr:blipFill>
          <xdr:spPr bwMode="auto">
            <a:xfrm>
              <a:off x="12336780" y="34549080"/>
              <a:ext cx="6423660" cy="6400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53340</xdr:colOff>
          <xdr:row>60</xdr:row>
          <xdr:rowOff>30480</xdr:rowOff>
        </xdr:from>
        <xdr:to>
          <xdr:col>11</xdr:col>
          <xdr:colOff>0</xdr:colOff>
          <xdr:row>60</xdr:row>
          <xdr:rowOff>1112520</xdr:rowOff>
        </xdr:to>
        <xdr:pic>
          <xdr:nvPicPr>
            <xdr:cNvPr id="268659" name="Picture 217235">
              <a:extLst>
                <a:ext uri="{FF2B5EF4-FFF2-40B4-BE49-F238E27FC236}">
                  <a16:creationId xmlns:a16="http://schemas.microsoft.com/office/drawing/2014/main" id="{3E7DB4A8-1B44-1B6D-532E-B26E8ADF9E3E}"/>
                </a:ext>
              </a:extLst>
            </xdr:cNvPr>
            <xdr:cNvPicPr>
              <a:picLocks noChangeAspect="1" noChangeArrowheads="1"/>
              <a:extLst>
                <a:ext uri="{84589F7E-364E-4C9E-8A38-B11213B215E9}">
                  <a14:cameraTool cellRange="'MEM. CÁLCULO'!$D$259:$N$266" spid="_x0000_s319686"/>
                </a:ext>
              </a:extLst>
            </xdr:cNvPicPr>
          </xdr:nvPicPr>
          <xdr:blipFill>
            <a:blip xmlns:r="http://schemas.openxmlformats.org/officeDocument/2006/relationships" r:embed="rId12"/>
            <a:srcRect/>
            <a:stretch>
              <a:fillRect/>
            </a:stretch>
          </xdr:blipFill>
          <xdr:spPr bwMode="auto">
            <a:xfrm>
              <a:off x="12329160" y="37536120"/>
              <a:ext cx="6431280" cy="10820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53340</xdr:colOff>
          <xdr:row>64</xdr:row>
          <xdr:rowOff>53340</xdr:rowOff>
        </xdr:from>
        <xdr:to>
          <xdr:col>11</xdr:col>
          <xdr:colOff>0</xdr:colOff>
          <xdr:row>64</xdr:row>
          <xdr:rowOff>731520</xdr:rowOff>
        </xdr:to>
        <xdr:pic>
          <xdr:nvPicPr>
            <xdr:cNvPr id="268660" name="Picture 217236">
              <a:extLst>
                <a:ext uri="{FF2B5EF4-FFF2-40B4-BE49-F238E27FC236}">
                  <a16:creationId xmlns:a16="http://schemas.microsoft.com/office/drawing/2014/main" id="{7D95784A-2C16-821B-438D-A0CE136CF979}"/>
                </a:ext>
              </a:extLst>
            </xdr:cNvPr>
            <xdr:cNvPicPr>
              <a:picLocks noChangeAspect="1" noChangeArrowheads="1"/>
              <a:extLst>
                <a:ext uri="{84589F7E-364E-4C9E-8A38-B11213B215E9}">
                  <a14:cameraTool cellRange="'MEM. CÁLCULO'!$D$282:$N$286" spid="_x0000_s319687"/>
                </a:ext>
              </a:extLst>
            </xdr:cNvPicPr>
          </xdr:nvPicPr>
          <xdr:blipFill>
            <a:blip xmlns:r="http://schemas.openxmlformats.org/officeDocument/2006/relationships" r:embed="rId123"/>
            <a:srcRect/>
            <a:stretch>
              <a:fillRect/>
            </a:stretch>
          </xdr:blipFill>
          <xdr:spPr bwMode="auto">
            <a:xfrm>
              <a:off x="12329160" y="40706040"/>
              <a:ext cx="6431280" cy="6781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66</xdr:row>
          <xdr:rowOff>30480</xdr:rowOff>
        </xdr:from>
        <xdr:to>
          <xdr:col>11</xdr:col>
          <xdr:colOff>0</xdr:colOff>
          <xdr:row>66</xdr:row>
          <xdr:rowOff>571500</xdr:rowOff>
        </xdr:to>
        <xdr:pic>
          <xdr:nvPicPr>
            <xdr:cNvPr id="268661" name="Picture 217237">
              <a:extLst>
                <a:ext uri="{FF2B5EF4-FFF2-40B4-BE49-F238E27FC236}">
                  <a16:creationId xmlns:a16="http://schemas.microsoft.com/office/drawing/2014/main" id="{317334F8-41F9-6ADA-531F-0ABECBBBACC5}"/>
                </a:ext>
              </a:extLst>
            </xdr:cNvPr>
            <xdr:cNvPicPr>
              <a:picLocks noChangeAspect="1" noChangeArrowheads="1"/>
              <a:extLst>
                <a:ext uri="{84589F7E-364E-4C9E-8A38-B11213B215E9}">
                  <a14:cameraTool cellRange="'MEM. CÁLCULO'!$D$291:$N$294" spid="_x0000_s319688"/>
                </a:ext>
              </a:extLst>
            </xdr:cNvPicPr>
          </xdr:nvPicPr>
          <xdr:blipFill>
            <a:blip xmlns:r="http://schemas.openxmlformats.org/officeDocument/2006/relationships" r:embed="rId66"/>
            <a:srcRect/>
            <a:stretch>
              <a:fillRect/>
            </a:stretch>
          </xdr:blipFill>
          <xdr:spPr bwMode="auto">
            <a:xfrm>
              <a:off x="12336780" y="41871900"/>
              <a:ext cx="6423660" cy="5410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74</xdr:row>
          <xdr:rowOff>53340</xdr:rowOff>
        </xdr:from>
        <xdr:to>
          <xdr:col>11</xdr:col>
          <xdr:colOff>0</xdr:colOff>
          <xdr:row>75</xdr:row>
          <xdr:rowOff>121920</xdr:rowOff>
        </xdr:to>
        <xdr:pic>
          <xdr:nvPicPr>
            <xdr:cNvPr id="268662" name="Picture 217238">
              <a:extLst>
                <a:ext uri="{FF2B5EF4-FFF2-40B4-BE49-F238E27FC236}">
                  <a16:creationId xmlns:a16="http://schemas.microsoft.com/office/drawing/2014/main" id="{B4771542-F977-6B13-7EE5-02921BDD1CBD}"/>
                </a:ext>
              </a:extLst>
            </xdr:cNvPr>
            <xdr:cNvPicPr>
              <a:picLocks noChangeAspect="1" noChangeArrowheads="1"/>
              <a:extLst>
                <a:ext uri="{84589F7E-364E-4C9E-8A38-B11213B215E9}">
                  <a14:cameraTool cellRange="'MEM. CÁLCULO'!$D$330:$N$334" spid="_x0000_s319689"/>
                </a:ext>
              </a:extLst>
            </xdr:cNvPicPr>
          </xdr:nvPicPr>
          <xdr:blipFill>
            <a:blip xmlns:r="http://schemas.openxmlformats.org/officeDocument/2006/relationships" r:embed="rId67"/>
            <a:srcRect/>
            <a:stretch>
              <a:fillRect/>
            </a:stretch>
          </xdr:blipFill>
          <xdr:spPr bwMode="auto">
            <a:xfrm>
              <a:off x="12306300" y="47876460"/>
              <a:ext cx="6454140" cy="93726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72</xdr:row>
          <xdr:rowOff>91440</xdr:rowOff>
        </xdr:from>
        <xdr:to>
          <xdr:col>11</xdr:col>
          <xdr:colOff>0</xdr:colOff>
          <xdr:row>72</xdr:row>
          <xdr:rowOff>769620</xdr:rowOff>
        </xdr:to>
        <xdr:pic>
          <xdr:nvPicPr>
            <xdr:cNvPr id="268663" name="Picture 217239">
              <a:extLst>
                <a:ext uri="{FF2B5EF4-FFF2-40B4-BE49-F238E27FC236}">
                  <a16:creationId xmlns:a16="http://schemas.microsoft.com/office/drawing/2014/main" id="{9CF1D996-59EB-596C-612E-CEDB6CB56493}"/>
                </a:ext>
              </a:extLst>
            </xdr:cNvPr>
            <xdr:cNvPicPr>
              <a:picLocks noChangeAspect="1" noChangeArrowheads="1"/>
              <a:extLst>
                <a:ext uri="{84589F7E-364E-4C9E-8A38-B11213B215E9}">
                  <a14:cameraTool cellRange="'MEM. CÁLCULO'!$D$321:$N$325" spid="_x0000_s319690"/>
                </a:ext>
              </a:extLst>
            </xdr:cNvPicPr>
          </xdr:nvPicPr>
          <xdr:blipFill>
            <a:blip xmlns:r="http://schemas.openxmlformats.org/officeDocument/2006/relationships" r:embed="rId68"/>
            <a:srcRect/>
            <a:stretch>
              <a:fillRect/>
            </a:stretch>
          </xdr:blipFill>
          <xdr:spPr bwMode="auto">
            <a:xfrm>
              <a:off x="12336780" y="44592240"/>
              <a:ext cx="6423660" cy="6781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123</xdr:row>
          <xdr:rowOff>38100</xdr:rowOff>
        </xdr:from>
        <xdr:to>
          <xdr:col>11</xdr:col>
          <xdr:colOff>0</xdr:colOff>
          <xdr:row>123</xdr:row>
          <xdr:rowOff>579120</xdr:rowOff>
        </xdr:to>
        <xdr:pic>
          <xdr:nvPicPr>
            <xdr:cNvPr id="268664" name="Picture 217240">
              <a:extLst>
                <a:ext uri="{FF2B5EF4-FFF2-40B4-BE49-F238E27FC236}">
                  <a16:creationId xmlns:a16="http://schemas.microsoft.com/office/drawing/2014/main" id="{32A646CE-F66B-756E-AF95-135856D2E6B7}"/>
                </a:ext>
              </a:extLst>
            </xdr:cNvPr>
            <xdr:cNvPicPr>
              <a:picLocks noChangeAspect="1" noChangeArrowheads="1"/>
              <a:extLst>
                <a:ext uri="{84589F7E-364E-4C9E-8A38-B11213B215E9}">
                  <a14:cameraTool cellRange="'MEM. CÁLCULO'!$D$527:$N$530" spid="_x0000_s319691"/>
                </a:ext>
              </a:extLst>
            </xdr:cNvPicPr>
          </xdr:nvPicPr>
          <xdr:blipFill>
            <a:blip xmlns:r="http://schemas.openxmlformats.org/officeDocument/2006/relationships" r:embed="rId69"/>
            <a:srcRect/>
            <a:stretch>
              <a:fillRect/>
            </a:stretch>
          </xdr:blipFill>
          <xdr:spPr bwMode="auto">
            <a:xfrm>
              <a:off x="12321540" y="71460360"/>
              <a:ext cx="6438900" cy="5410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53340</xdr:colOff>
          <xdr:row>125</xdr:row>
          <xdr:rowOff>76200</xdr:rowOff>
        </xdr:from>
        <xdr:to>
          <xdr:col>11</xdr:col>
          <xdr:colOff>0</xdr:colOff>
          <xdr:row>125</xdr:row>
          <xdr:rowOff>320040</xdr:rowOff>
        </xdr:to>
        <xdr:pic>
          <xdr:nvPicPr>
            <xdr:cNvPr id="268665" name="Picture 217241">
              <a:extLst>
                <a:ext uri="{FF2B5EF4-FFF2-40B4-BE49-F238E27FC236}">
                  <a16:creationId xmlns:a16="http://schemas.microsoft.com/office/drawing/2014/main" id="{B7408B8B-E659-9AC5-7966-3682CDE1A530}"/>
                </a:ext>
              </a:extLst>
            </xdr:cNvPr>
            <xdr:cNvPicPr>
              <a:picLocks noChangeAspect="1" noChangeArrowheads="1"/>
              <a:extLst>
                <a:ext uri="{84589F7E-364E-4C9E-8A38-B11213B215E9}">
                  <a14:cameraTool cellRange="'MEM. CÁLCULO'!$D$535:$N$535" spid="_x0000_s319692"/>
                </a:ext>
              </a:extLst>
            </xdr:cNvPicPr>
          </xdr:nvPicPr>
          <xdr:blipFill>
            <a:blip xmlns:r="http://schemas.openxmlformats.org/officeDocument/2006/relationships" r:embed="rId18"/>
            <a:srcRect/>
            <a:stretch>
              <a:fillRect/>
            </a:stretch>
          </xdr:blipFill>
          <xdr:spPr bwMode="auto">
            <a:xfrm>
              <a:off x="12329160" y="72450960"/>
              <a:ext cx="6431280" cy="2438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127</xdr:row>
          <xdr:rowOff>60960</xdr:rowOff>
        </xdr:from>
        <xdr:to>
          <xdr:col>11</xdr:col>
          <xdr:colOff>0</xdr:colOff>
          <xdr:row>127</xdr:row>
          <xdr:rowOff>281940</xdr:rowOff>
        </xdr:to>
        <xdr:pic>
          <xdr:nvPicPr>
            <xdr:cNvPr id="268666" name="Picture 217242">
              <a:extLst>
                <a:ext uri="{FF2B5EF4-FFF2-40B4-BE49-F238E27FC236}">
                  <a16:creationId xmlns:a16="http://schemas.microsoft.com/office/drawing/2014/main" id="{A7B5F16E-B2D0-7982-C8FC-940CAF5A6775}"/>
                </a:ext>
              </a:extLst>
            </xdr:cNvPr>
            <xdr:cNvPicPr>
              <a:picLocks noChangeAspect="1" noChangeArrowheads="1"/>
              <a:extLst>
                <a:ext uri="{84589F7E-364E-4C9E-8A38-B11213B215E9}">
                  <a14:cameraTool cellRange="'MEM. CÁLCULO'!$D$540:$N$540" spid="_x0000_s319693"/>
                </a:ext>
              </a:extLst>
            </xdr:cNvPicPr>
          </xdr:nvPicPr>
          <xdr:blipFill>
            <a:blip xmlns:r="http://schemas.openxmlformats.org/officeDocument/2006/relationships" r:embed="rId19"/>
            <a:srcRect/>
            <a:stretch>
              <a:fillRect/>
            </a:stretch>
          </xdr:blipFill>
          <xdr:spPr bwMode="auto">
            <a:xfrm>
              <a:off x="12306300" y="73441560"/>
              <a:ext cx="6454140" cy="2209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135</xdr:row>
          <xdr:rowOff>53340</xdr:rowOff>
        </xdr:from>
        <xdr:to>
          <xdr:col>11</xdr:col>
          <xdr:colOff>0</xdr:colOff>
          <xdr:row>135</xdr:row>
          <xdr:rowOff>998220</xdr:rowOff>
        </xdr:to>
        <xdr:pic>
          <xdr:nvPicPr>
            <xdr:cNvPr id="268667" name="Picture 217243">
              <a:extLst>
                <a:ext uri="{FF2B5EF4-FFF2-40B4-BE49-F238E27FC236}">
                  <a16:creationId xmlns:a16="http://schemas.microsoft.com/office/drawing/2014/main" id="{B51BD2DB-A562-32B9-40E4-0B764FE6B0E5}"/>
                </a:ext>
              </a:extLst>
            </xdr:cNvPr>
            <xdr:cNvPicPr>
              <a:picLocks noChangeAspect="1" noChangeArrowheads="1"/>
              <a:extLst>
                <a:ext uri="{84589F7E-364E-4C9E-8A38-B11213B215E9}">
                  <a14:cameraTool cellRange="'MEM. CÁLCULO'!$D$557:$N$563" spid="_x0000_s319694"/>
                </a:ext>
              </a:extLst>
            </xdr:cNvPicPr>
          </xdr:nvPicPr>
          <xdr:blipFill>
            <a:blip xmlns:r="http://schemas.openxmlformats.org/officeDocument/2006/relationships" r:embed="rId95"/>
            <a:srcRect/>
            <a:stretch>
              <a:fillRect/>
            </a:stretch>
          </xdr:blipFill>
          <xdr:spPr bwMode="auto">
            <a:xfrm>
              <a:off x="12321540" y="76619100"/>
              <a:ext cx="6438900" cy="9448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140</xdr:row>
          <xdr:rowOff>45720</xdr:rowOff>
        </xdr:from>
        <xdr:to>
          <xdr:col>11</xdr:col>
          <xdr:colOff>0</xdr:colOff>
          <xdr:row>140</xdr:row>
          <xdr:rowOff>586740</xdr:rowOff>
        </xdr:to>
        <xdr:pic>
          <xdr:nvPicPr>
            <xdr:cNvPr id="268668" name="Picture 217244">
              <a:extLst>
                <a:ext uri="{FF2B5EF4-FFF2-40B4-BE49-F238E27FC236}">
                  <a16:creationId xmlns:a16="http://schemas.microsoft.com/office/drawing/2014/main" id="{28166C05-12DA-6DE6-BA00-EAE3A0C3A5C9}"/>
                </a:ext>
              </a:extLst>
            </xdr:cNvPr>
            <xdr:cNvPicPr>
              <a:picLocks noChangeAspect="1" noChangeArrowheads="1"/>
              <a:extLst>
                <a:ext uri="{84589F7E-364E-4C9E-8A38-B11213B215E9}">
                  <a14:cameraTool cellRange="'MEM. CÁLCULO'!$D$579:$N$582" spid="_x0000_s319695"/>
                </a:ext>
              </a:extLst>
            </xdr:cNvPicPr>
          </xdr:nvPicPr>
          <xdr:blipFill>
            <a:blip xmlns:r="http://schemas.openxmlformats.org/officeDocument/2006/relationships" r:embed="rId70"/>
            <a:srcRect/>
            <a:stretch>
              <a:fillRect/>
            </a:stretch>
          </xdr:blipFill>
          <xdr:spPr bwMode="auto">
            <a:xfrm>
              <a:off x="12306300" y="82966560"/>
              <a:ext cx="6454140" cy="5410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53340</xdr:colOff>
          <xdr:row>142</xdr:row>
          <xdr:rowOff>53340</xdr:rowOff>
        </xdr:from>
        <xdr:to>
          <xdr:col>11</xdr:col>
          <xdr:colOff>0</xdr:colOff>
          <xdr:row>142</xdr:row>
          <xdr:rowOff>723900</xdr:rowOff>
        </xdr:to>
        <xdr:pic>
          <xdr:nvPicPr>
            <xdr:cNvPr id="268669" name="Picture 217245">
              <a:extLst>
                <a:ext uri="{FF2B5EF4-FFF2-40B4-BE49-F238E27FC236}">
                  <a16:creationId xmlns:a16="http://schemas.microsoft.com/office/drawing/2014/main" id="{1DFF5F85-C8F8-AFF5-BD16-AB50482F3965}"/>
                </a:ext>
              </a:extLst>
            </xdr:cNvPr>
            <xdr:cNvPicPr>
              <a:picLocks noChangeAspect="1" noChangeArrowheads="1"/>
              <a:extLst>
                <a:ext uri="{84589F7E-364E-4C9E-8A38-B11213B215E9}">
                  <a14:cameraTool cellRange="'MEM. CÁLCULO'!$D$587:$N$591" spid="_x0000_s319696"/>
                </a:ext>
              </a:extLst>
            </xdr:cNvPicPr>
          </xdr:nvPicPr>
          <xdr:blipFill>
            <a:blip xmlns:r="http://schemas.openxmlformats.org/officeDocument/2006/relationships" r:embed="rId71"/>
            <a:srcRect/>
            <a:stretch>
              <a:fillRect/>
            </a:stretch>
          </xdr:blipFill>
          <xdr:spPr bwMode="auto">
            <a:xfrm>
              <a:off x="12329160" y="84764880"/>
              <a:ext cx="6431280" cy="67056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144</xdr:row>
          <xdr:rowOff>53340</xdr:rowOff>
        </xdr:from>
        <xdr:to>
          <xdr:col>11</xdr:col>
          <xdr:colOff>0</xdr:colOff>
          <xdr:row>144</xdr:row>
          <xdr:rowOff>861060</xdr:rowOff>
        </xdr:to>
        <xdr:pic>
          <xdr:nvPicPr>
            <xdr:cNvPr id="268670" name="Picture 217246">
              <a:extLst>
                <a:ext uri="{FF2B5EF4-FFF2-40B4-BE49-F238E27FC236}">
                  <a16:creationId xmlns:a16="http://schemas.microsoft.com/office/drawing/2014/main" id="{F4CD8EA2-CB0E-8D2A-8BC5-F6DE0CC61C52}"/>
                </a:ext>
              </a:extLst>
            </xdr:cNvPr>
            <xdr:cNvPicPr>
              <a:picLocks noChangeAspect="1" noChangeArrowheads="1"/>
              <a:extLst>
                <a:ext uri="{84589F7E-364E-4C9E-8A38-B11213B215E9}">
                  <a14:cameraTool cellRange="'MEM. CÁLCULO'!$D$596:$N$601" spid="_x0000_s319697"/>
                </a:ext>
              </a:extLst>
            </xdr:cNvPicPr>
          </xdr:nvPicPr>
          <xdr:blipFill>
            <a:blip xmlns:r="http://schemas.openxmlformats.org/officeDocument/2006/relationships" r:embed="rId72"/>
            <a:srcRect/>
            <a:stretch>
              <a:fillRect/>
            </a:stretch>
          </xdr:blipFill>
          <xdr:spPr bwMode="auto">
            <a:xfrm>
              <a:off x="12352020" y="87447120"/>
              <a:ext cx="6408420" cy="8077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38</xdr:row>
          <xdr:rowOff>129540</xdr:rowOff>
        </xdr:from>
        <xdr:to>
          <xdr:col>11</xdr:col>
          <xdr:colOff>0</xdr:colOff>
          <xdr:row>39</xdr:row>
          <xdr:rowOff>1341120</xdr:rowOff>
        </xdr:to>
        <xdr:pic>
          <xdr:nvPicPr>
            <xdr:cNvPr id="268671" name="Picture 18419">
              <a:extLst>
                <a:ext uri="{FF2B5EF4-FFF2-40B4-BE49-F238E27FC236}">
                  <a16:creationId xmlns:a16="http://schemas.microsoft.com/office/drawing/2014/main" id="{3A2FB80A-2ACD-A458-2DDF-B62A045DF26F}"/>
                </a:ext>
              </a:extLst>
            </xdr:cNvPr>
            <xdr:cNvPicPr>
              <a:picLocks noChangeAspect="1" noChangeArrowheads="1"/>
              <a:extLst>
                <a:ext uri="{84589F7E-364E-4C9E-8A38-B11213B215E9}">
                  <a14:cameraTool cellRange="'MEM. CÁLCULO'!$D$168:$N$175" spid="_x0000_s319698"/>
                </a:ext>
              </a:extLst>
            </xdr:cNvPicPr>
          </xdr:nvPicPr>
          <xdr:blipFill>
            <a:blip xmlns:r="http://schemas.openxmlformats.org/officeDocument/2006/relationships" r:embed="rId119"/>
            <a:srcRect/>
            <a:stretch>
              <a:fillRect/>
            </a:stretch>
          </xdr:blipFill>
          <xdr:spPr bwMode="auto">
            <a:xfrm>
              <a:off x="12352020" y="18889980"/>
              <a:ext cx="6408420" cy="13792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41</xdr:row>
          <xdr:rowOff>0</xdr:rowOff>
        </xdr:from>
        <xdr:to>
          <xdr:col>11</xdr:col>
          <xdr:colOff>0</xdr:colOff>
          <xdr:row>41</xdr:row>
          <xdr:rowOff>213360</xdr:rowOff>
        </xdr:to>
        <xdr:pic>
          <xdr:nvPicPr>
            <xdr:cNvPr id="268672" name="Picture 18421">
              <a:extLst>
                <a:ext uri="{FF2B5EF4-FFF2-40B4-BE49-F238E27FC236}">
                  <a16:creationId xmlns:a16="http://schemas.microsoft.com/office/drawing/2014/main" id="{116C8269-8229-8EE7-4E2C-551DF051FEC6}"/>
                </a:ext>
              </a:extLst>
            </xdr:cNvPr>
            <xdr:cNvPicPr>
              <a:picLocks noChangeAspect="1" noChangeArrowheads="1"/>
              <a:extLst>
                <a:ext uri="{84589F7E-364E-4C9E-8A38-B11213B215E9}">
                  <a14:cameraTool cellRange="'MEM. CÁLCULO'!$D$180:$N$180" spid="_x0000_s319699"/>
                </a:ext>
              </a:extLst>
            </xdr:cNvPicPr>
          </xdr:nvPicPr>
          <xdr:blipFill>
            <a:blip xmlns:r="http://schemas.openxmlformats.org/officeDocument/2006/relationships" r:embed="rId124"/>
            <a:srcRect/>
            <a:stretch>
              <a:fillRect/>
            </a:stretch>
          </xdr:blipFill>
          <xdr:spPr bwMode="auto">
            <a:xfrm>
              <a:off x="12344400" y="20878800"/>
              <a:ext cx="6416040" cy="21336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83820</xdr:colOff>
          <xdr:row>43</xdr:row>
          <xdr:rowOff>0</xdr:rowOff>
        </xdr:from>
        <xdr:to>
          <xdr:col>11</xdr:col>
          <xdr:colOff>0</xdr:colOff>
          <xdr:row>43</xdr:row>
          <xdr:rowOff>944880</xdr:rowOff>
        </xdr:to>
        <xdr:pic>
          <xdr:nvPicPr>
            <xdr:cNvPr id="268673" name="Picture 18422">
              <a:extLst>
                <a:ext uri="{FF2B5EF4-FFF2-40B4-BE49-F238E27FC236}">
                  <a16:creationId xmlns:a16="http://schemas.microsoft.com/office/drawing/2014/main" id="{1F7877C0-5E56-E40C-C345-3096B2747B3F}"/>
                </a:ext>
              </a:extLst>
            </xdr:cNvPr>
            <xdr:cNvPicPr>
              <a:picLocks noChangeAspect="1" noChangeArrowheads="1"/>
              <a:extLst>
                <a:ext uri="{84589F7E-364E-4C9E-8A38-B11213B215E9}">
                  <a14:cameraTool cellRange="'MEM. CÁLCULO'!$D$185:$N$191" spid="_x0000_s319700"/>
                </a:ext>
              </a:extLst>
            </xdr:cNvPicPr>
          </xdr:nvPicPr>
          <xdr:blipFill>
            <a:blip xmlns:r="http://schemas.openxmlformats.org/officeDocument/2006/relationships" r:embed="rId5"/>
            <a:srcRect/>
            <a:stretch>
              <a:fillRect/>
            </a:stretch>
          </xdr:blipFill>
          <xdr:spPr bwMode="auto">
            <a:xfrm>
              <a:off x="12359640" y="21800820"/>
              <a:ext cx="6400800" cy="9448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44</xdr:row>
          <xdr:rowOff>60960</xdr:rowOff>
        </xdr:from>
        <xdr:to>
          <xdr:col>10</xdr:col>
          <xdr:colOff>3169920</xdr:colOff>
          <xdr:row>44</xdr:row>
          <xdr:rowOff>1143000</xdr:rowOff>
        </xdr:to>
        <xdr:pic>
          <xdr:nvPicPr>
            <xdr:cNvPr id="268674" name="Picture 18423">
              <a:extLst>
                <a:ext uri="{FF2B5EF4-FFF2-40B4-BE49-F238E27FC236}">
                  <a16:creationId xmlns:a16="http://schemas.microsoft.com/office/drawing/2014/main" id="{3A918A73-01A9-9BF1-4845-F2D2F9C6A0C2}"/>
                </a:ext>
              </a:extLst>
            </xdr:cNvPr>
            <xdr:cNvPicPr>
              <a:picLocks noChangeAspect="1" noChangeArrowheads="1"/>
              <a:extLst>
                <a:ext uri="{84589F7E-364E-4C9E-8A38-B11213B215E9}">
                  <a14:cameraTool cellRange="'MEM. CÁLCULO'!$D$196:$N$203" spid="_x0000_s319701"/>
                </a:ext>
              </a:extLst>
            </xdr:cNvPicPr>
          </xdr:nvPicPr>
          <xdr:blipFill>
            <a:blip xmlns:r="http://schemas.openxmlformats.org/officeDocument/2006/relationships" r:embed="rId125"/>
            <a:srcRect/>
            <a:stretch>
              <a:fillRect/>
            </a:stretch>
          </xdr:blipFill>
          <xdr:spPr bwMode="auto">
            <a:xfrm>
              <a:off x="12336780" y="23088600"/>
              <a:ext cx="5486400" cy="10820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46</xdr:row>
          <xdr:rowOff>0</xdr:rowOff>
        </xdr:from>
        <xdr:to>
          <xdr:col>10</xdr:col>
          <xdr:colOff>3177540</xdr:colOff>
          <xdr:row>46</xdr:row>
          <xdr:rowOff>220980</xdr:rowOff>
        </xdr:to>
        <xdr:pic>
          <xdr:nvPicPr>
            <xdr:cNvPr id="268675" name="Picture 18424">
              <a:extLst>
                <a:ext uri="{FF2B5EF4-FFF2-40B4-BE49-F238E27FC236}">
                  <a16:creationId xmlns:a16="http://schemas.microsoft.com/office/drawing/2014/main" id="{C4E02FCC-A1ED-5475-1AF1-5C7F92751CEC}"/>
                </a:ext>
              </a:extLst>
            </xdr:cNvPr>
            <xdr:cNvPicPr>
              <a:picLocks noChangeAspect="1" noChangeArrowheads="1"/>
              <a:extLst>
                <a:ext uri="{84589F7E-364E-4C9E-8A38-B11213B215E9}">
                  <a14:cameraTool cellRange="'MEM. CÁLCULO'!$D$208:$N$208" spid="_x0000_s319702"/>
                </a:ext>
              </a:extLst>
            </xdr:cNvPicPr>
          </xdr:nvPicPr>
          <xdr:blipFill>
            <a:blip xmlns:r="http://schemas.openxmlformats.org/officeDocument/2006/relationships" r:embed="rId7"/>
            <a:srcRect/>
            <a:stretch>
              <a:fillRect/>
            </a:stretch>
          </xdr:blipFill>
          <xdr:spPr bwMode="auto">
            <a:xfrm>
              <a:off x="12367260" y="25046940"/>
              <a:ext cx="5463540" cy="2209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48</xdr:row>
          <xdr:rowOff>0</xdr:rowOff>
        </xdr:from>
        <xdr:to>
          <xdr:col>11</xdr:col>
          <xdr:colOff>0</xdr:colOff>
          <xdr:row>48</xdr:row>
          <xdr:rowOff>944880</xdr:rowOff>
        </xdr:to>
        <xdr:pic>
          <xdr:nvPicPr>
            <xdr:cNvPr id="268676" name="Picture 18425">
              <a:extLst>
                <a:ext uri="{FF2B5EF4-FFF2-40B4-BE49-F238E27FC236}">
                  <a16:creationId xmlns:a16="http://schemas.microsoft.com/office/drawing/2014/main" id="{36657FCF-8FE3-A696-E0C9-66DE99BDE87B}"/>
                </a:ext>
              </a:extLst>
            </xdr:cNvPr>
            <xdr:cNvPicPr>
              <a:picLocks noChangeAspect="1" noChangeArrowheads="1"/>
              <a:extLst>
                <a:ext uri="{84589F7E-364E-4C9E-8A38-B11213B215E9}">
                  <a14:cameraTool cellRange="'MEM. CÁLCULO'!$D$213:$N$219" spid="_x0000_s319703"/>
                </a:ext>
              </a:extLst>
            </xdr:cNvPicPr>
          </xdr:nvPicPr>
          <xdr:blipFill>
            <a:blip xmlns:r="http://schemas.openxmlformats.org/officeDocument/2006/relationships" r:embed="rId48"/>
            <a:srcRect/>
            <a:stretch>
              <a:fillRect/>
            </a:stretch>
          </xdr:blipFill>
          <xdr:spPr bwMode="auto">
            <a:xfrm>
              <a:off x="12367260" y="27561540"/>
              <a:ext cx="6393180" cy="9448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50</xdr:row>
          <xdr:rowOff>30480</xdr:rowOff>
        </xdr:from>
        <xdr:to>
          <xdr:col>11</xdr:col>
          <xdr:colOff>0</xdr:colOff>
          <xdr:row>50</xdr:row>
          <xdr:rowOff>807720</xdr:rowOff>
        </xdr:to>
        <xdr:pic>
          <xdr:nvPicPr>
            <xdr:cNvPr id="268677" name="Picture 18426">
              <a:extLst>
                <a:ext uri="{FF2B5EF4-FFF2-40B4-BE49-F238E27FC236}">
                  <a16:creationId xmlns:a16="http://schemas.microsoft.com/office/drawing/2014/main" id="{4FADB231-809C-73A2-2636-67921E4B2CAE}"/>
                </a:ext>
              </a:extLst>
            </xdr:cNvPr>
            <xdr:cNvPicPr>
              <a:picLocks noChangeAspect="1" noChangeArrowheads="1"/>
              <a:extLst>
                <a:ext uri="{84589F7E-364E-4C9E-8A38-B11213B215E9}">
                  <a14:cameraTool cellRange="'MEM. CÁLCULO'!$D$224:$N$227" spid="_x0000_s319704"/>
                </a:ext>
              </a:extLst>
            </xdr:cNvPicPr>
          </xdr:nvPicPr>
          <xdr:blipFill>
            <a:blip xmlns:r="http://schemas.openxmlformats.org/officeDocument/2006/relationships" r:embed="rId122"/>
            <a:srcRect/>
            <a:stretch>
              <a:fillRect/>
            </a:stretch>
          </xdr:blipFill>
          <xdr:spPr bwMode="auto">
            <a:xfrm>
              <a:off x="12321540" y="31021020"/>
              <a:ext cx="6438900" cy="7772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55</xdr:row>
          <xdr:rowOff>60960</xdr:rowOff>
        </xdr:from>
        <xdr:to>
          <xdr:col>11</xdr:col>
          <xdr:colOff>0</xdr:colOff>
          <xdr:row>55</xdr:row>
          <xdr:rowOff>739140</xdr:rowOff>
        </xdr:to>
        <xdr:pic>
          <xdr:nvPicPr>
            <xdr:cNvPr id="268678" name="Picture 18427">
              <a:extLst>
                <a:ext uri="{FF2B5EF4-FFF2-40B4-BE49-F238E27FC236}">
                  <a16:creationId xmlns:a16="http://schemas.microsoft.com/office/drawing/2014/main" id="{C67FA984-1C90-A108-510F-2974100A94DE}"/>
                </a:ext>
              </a:extLst>
            </xdr:cNvPr>
            <xdr:cNvPicPr>
              <a:picLocks noChangeAspect="1" noChangeArrowheads="1"/>
              <a:extLst>
                <a:ext uri="{84589F7E-364E-4C9E-8A38-B11213B215E9}">
                  <a14:cameraTool cellRange="'MEM. CÁLCULO'!$D$239:$N$243" spid="_x0000_s319705"/>
                </a:ext>
              </a:extLst>
            </xdr:cNvPicPr>
          </xdr:nvPicPr>
          <xdr:blipFill>
            <a:blip xmlns:r="http://schemas.openxmlformats.org/officeDocument/2006/relationships" r:embed="rId50"/>
            <a:srcRect/>
            <a:stretch>
              <a:fillRect/>
            </a:stretch>
          </xdr:blipFill>
          <xdr:spPr bwMode="auto">
            <a:xfrm>
              <a:off x="12321540" y="33467040"/>
              <a:ext cx="6438900" cy="6781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56</xdr:row>
          <xdr:rowOff>60960</xdr:rowOff>
        </xdr:from>
        <xdr:to>
          <xdr:col>11</xdr:col>
          <xdr:colOff>0</xdr:colOff>
          <xdr:row>56</xdr:row>
          <xdr:rowOff>701040</xdr:rowOff>
        </xdr:to>
        <xdr:pic>
          <xdr:nvPicPr>
            <xdr:cNvPr id="268679" name="Picture 18428">
              <a:extLst>
                <a:ext uri="{FF2B5EF4-FFF2-40B4-BE49-F238E27FC236}">
                  <a16:creationId xmlns:a16="http://schemas.microsoft.com/office/drawing/2014/main" id="{76686DAF-1AA7-C26F-FC1B-F515BA5059C4}"/>
                </a:ext>
              </a:extLst>
            </xdr:cNvPr>
            <xdr:cNvPicPr>
              <a:picLocks noChangeAspect="1" noChangeArrowheads="1"/>
              <a:extLst>
                <a:ext uri="{84589F7E-364E-4C9E-8A38-B11213B215E9}">
                  <a14:cameraTool cellRange="'MEM. CÁLCULO'!$D$249:$N$252" spid="_x0000_s319706"/>
                </a:ext>
              </a:extLst>
            </xdr:cNvPicPr>
          </xdr:nvPicPr>
          <xdr:blipFill>
            <a:blip xmlns:r="http://schemas.openxmlformats.org/officeDocument/2006/relationships" r:embed="rId51"/>
            <a:srcRect/>
            <a:stretch>
              <a:fillRect/>
            </a:stretch>
          </xdr:blipFill>
          <xdr:spPr bwMode="auto">
            <a:xfrm>
              <a:off x="12336780" y="34549080"/>
              <a:ext cx="6423660" cy="6400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53340</xdr:colOff>
          <xdr:row>60</xdr:row>
          <xdr:rowOff>30480</xdr:rowOff>
        </xdr:from>
        <xdr:to>
          <xdr:col>11</xdr:col>
          <xdr:colOff>0</xdr:colOff>
          <xdr:row>60</xdr:row>
          <xdr:rowOff>1112520</xdr:rowOff>
        </xdr:to>
        <xdr:pic>
          <xdr:nvPicPr>
            <xdr:cNvPr id="268680" name="Picture 18429">
              <a:extLst>
                <a:ext uri="{FF2B5EF4-FFF2-40B4-BE49-F238E27FC236}">
                  <a16:creationId xmlns:a16="http://schemas.microsoft.com/office/drawing/2014/main" id="{7B5BD07B-DF58-0223-473F-2AF77978B58E}"/>
                </a:ext>
              </a:extLst>
            </xdr:cNvPr>
            <xdr:cNvPicPr>
              <a:picLocks noChangeAspect="1" noChangeArrowheads="1"/>
              <a:extLst>
                <a:ext uri="{84589F7E-364E-4C9E-8A38-B11213B215E9}">
                  <a14:cameraTool cellRange="'MEM. CÁLCULO'!$D$259:$N$266" spid="_x0000_s319707"/>
                </a:ext>
              </a:extLst>
            </xdr:cNvPicPr>
          </xdr:nvPicPr>
          <xdr:blipFill>
            <a:blip xmlns:r="http://schemas.openxmlformats.org/officeDocument/2006/relationships" r:embed="rId12"/>
            <a:srcRect/>
            <a:stretch>
              <a:fillRect/>
            </a:stretch>
          </xdr:blipFill>
          <xdr:spPr bwMode="auto">
            <a:xfrm>
              <a:off x="12329160" y="37536120"/>
              <a:ext cx="6431280" cy="10820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53340</xdr:colOff>
          <xdr:row>64</xdr:row>
          <xdr:rowOff>53340</xdr:rowOff>
        </xdr:from>
        <xdr:to>
          <xdr:col>11</xdr:col>
          <xdr:colOff>0</xdr:colOff>
          <xdr:row>64</xdr:row>
          <xdr:rowOff>731520</xdr:rowOff>
        </xdr:to>
        <xdr:pic>
          <xdr:nvPicPr>
            <xdr:cNvPr id="268681" name="Picture 18430">
              <a:extLst>
                <a:ext uri="{FF2B5EF4-FFF2-40B4-BE49-F238E27FC236}">
                  <a16:creationId xmlns:a16="http://schemas.microsoft.com/office/drawing/2014/main" id="{5505ED94-A81F-5756-1FE7-052AD2F2D50B}"/>
                </a:ext>
              </a:extLst>
            </xdr:cNvPr>
            <xdr:cNvPicPr>
              <a:picLocks noChangeAspect="1" noChangeArrowheads="1"/>
              <a:extLst>
                <a:ext uri="{84589F7E-364E-4C9E-8A38-B11213B215E9}">
                  <a14:cameraTool cellRange="'MEM. CÁLCULO'!$D$282:$N$286" spid="_x0000_s319708"/>
                </a:ext>
              </a:extLst>
            </xdr:cNvPicPr>
          </xdr:nvPicPr>
          <xdr:blipFill>
            <a:blip xmlns:r="http://schemas.openxmlformats.org/officeDocument/2006/relationships" r:embed="rId123"/>
            <a:srcRect/>
            <a:stretch>
              <a:fillRect/>
            </a:stretch>
          </xdr:blipFill>
          <xdr:spPr bwMode="auto">
            <a:xfrm>
              <a:off x="12329160" y="40706040"/>
              <a:ext cx="6431280" cy="6781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66</xdr:row>
          <xdr:rowOff>30480</xdr:rowOff>
        </xdr:from>
        <xdr:to>
          <xdr:col>11</xdr:col>
          <xdr:colOff>0</xdr:colOff>
          <xdr:row>66</xdr:row>
          <xdr:rowOff>571500</xdr:rowOff>
        </xdr:to>
        <xdr:pic>
          <xdr:nvPicPr>
            <xdr:cNvPr id="268682" name="Picture 18431">
              <a:extLst>
                <a:ext uri="{FF2B5EF4-FFF2-40B4-BE49-F238E27FC236}">
                  <a16:creationId xmlns:a16="http://schemas.microsoft.com/office/drawing/2014/main" id="{F91EE8FA-0D24-3C47-D934-6D95979F79D7}"/>
                </a:ext>
              </a:extLst>
            </xdr:cNvPr>
            <xdr:cNvPicPr>
              <a:picLocks noChangeAspect="1" noChangeArrowheads="1"/>
              <a:extLst>
                <a:ext uri="{84589F7E-364E-4C9E-8A38-B11213B215E9}">
                  <a14:cameraTool cellRange="'MEM. CÁLCULO'!$D$291:$N$294" spid="_x0000_s319709"/>
                </a:ext>
              </a:extLst>
            </xdr:cNvPicPr>
          </xdr:nvPicPr>
          <xdr:blipFill>
            <a:blip xmlns:r="http://schemas.openxmlformats.org/officeDocument/2006/relationships" r:embed="rId14"/>
            <a:srcRect/>
            <a:stretch>
              <a:fillRect/>
            </a:stretch>
          </xdr:blipFill>
          <xdr:spPr bwMode="auto">
            <a:xfrm>
              <a:off x="12336780" y="41871900"/>
              <a:ext cx="6423660" cy="5410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74</xdr:row>
          <xdr:rowOff>53340</xdr:rowOff>
        </xdr:from>
        <xdr:to>
          <xdr:col>11</xdr:col>
          <xdr:colOff>0</xdr:colOff>
          <xdr:row>75</xdr:row>
          <xdr:rowOff>121920</xdr:rowOff>
        </xdr:to>
        <xdr:pic>
          <xdr:nvPicPr>
            <xdr:cNvPr id="268683" name="Picture 18432">
              <a:extLst>
                <a:ext uri="{FF2B5EF4-FFF2-40B4-BE49-F238E27FC236}">
                  <a16:creationId xmlns:a16="http://schemas.microsoft.com/office/drawing/2014/main" id="{03312214-E156-F758-7C9D-02F2C278ED7B}"/>
                </a:ext>
              </a:extLst>
            </xdr:cNvPr>
            <xdr:cNvPicPr>
              <a:picLocks noChangeAspect="1" noChangeArrowheads="1"/>
              <a:extLst>
                <a:ext uri="{84589F7E-364E-4C9E-8A38-B11213B215E9}">
                  <a14:cameraTool cellRange="'MEM. CÁLCULO'!$D$330:$N$334" spid="_x0000_s319710"/>
                </a:ext>
              </a:extLst>
            </xdr:cNvPicPr>
          </xdr:nvPicPr>
          <xdr:blipFill>
            <a:blip xmlns:r="http://schemas.openxmlformats.org/officeDocument/2006/relationships" r:embed="rId15"/>
            <a:srcRect/>
            <a:stretch>
              <a:fillRect/>
            </a:stretch>
          </xdr:blipFill>
          <xdr:spPr bwMode="auto">
            <a:xfrm>
              <a:off x="12306300" y="47876460"/>
              <a:ext cx="6454140" cy="93726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72</xdr:row>
          <xdr:rowOff>91440</xdr:rowOff>
        </xdr:from>
        <xdr:to>
          <xdr:col>11</xdr:col>
          <xdr:colOff>0</xdr:colOff>
          <xdr:row>72</xdr:row>
          <xdr:rowOff>769620</xdr:rowOff>
        </xdr:to>
        <xdr:pic>
          <xdr:nvPicPr>
            <xdr:cNvPr id="268684" name="Picture 18433">
              <a:extLst>
                <a:ext uri="{FF2B5EF4-FFF2-40B4-BE49-F238E27FC236}">
                  <a16:creationId xmlns:a16="http://schemas.microsoft.com/office/drawing/2014/main" id="{A016AEAF-DA95-FA7E-A544-7D80159B87A3}"/>
                </a:ext>
              </a:extLst>
            </xdr:cNvPr>
            <xdr:cNvPicPr>
              <a:picLocks noChangeAspect="1" noChangeArrowheads="1"/>
              <a:extLst>
                <a:ext uri="{84589F7E-364E-4C9E-8A38-B11213B215E9}">
                  <a14:cameraTool cellRange="'MEM. CÁLCULO'!$D$321:$N$325" spid="_x0000_s319711"/>
                </a:ext>
              </a:extLst>
            </xdr:cNvPicPr>
          </xdr:nvPicPr>
          <xdr:blipFill>
            <a:blip xmlns:r="http://schemas.openxmlformats.org/officeDocument/2006/relationships" r:embed="rId16"/>
            <a:srcRect/>
            <a:stretch>
              <a:fillRect/>
            </a:stretch>
          </xdr:blipFill>
          <xdr:spPr bwMode="auto">
            <a:xfrm>
              <a:off x="12336780" y="44592240"/>
              <a:ext cx="6423660" cy="6781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123</xdr:row>
          <xdr:rowOff>38100</xdr:rowOff>
        </xdr:from>
        <xdr:to>
          <xdr:col>11</xdr:col>
          <xdr:colOff>0</xdr:colOff>
          <xdr:row>123</xdr:row>
          <xdr:rowOff>579120</xdr:rowOff>
        </xdr:to>
        <xdr:pic>
          <xdr:nvPicPr>
            <xdr:cNvPr id="268685" name="Picture 18434">
              <a:extLst>
                <a:ext uri="{FF2B5EF4-FFF2-40B4-BE49-F238E27FC236}">
                  <a16:creationId xmlns:a16="http://schemas.microsoft.com/office/drawing/2014/main" id="{8BF4EF73-81F0-BD10-3888-076F29835854}"/>
                </a:ext>
              </a:extLst>
            </xdr:cNvPr>
            <xdr:cNvPicPr>
              <a:picLocks noChangeAspect="1" noChangeArrowheads="1"/>
              <a:extLst>
                <a:ext uri="{84589F7E-364E-4C9E-8A38-B11213B215E9}">
                  <a14:cameraTool cellRange="'MEM. CÁLCULO'!$D$527:$N$530" spid="_x0000_s319712"/>
                </a:ext>
              </a:extLst>
            </xdr:cNvPicPr>
          </xdr:nvPicPr>
          <xdr:blipFill>
            <a:blip xmlns:r="http://schemas.openxmlformats.org/officeDocument/2006/relationships" r:embed="rId69"/>
            <a:srcRect/>
            <a:stretch>
              <a:fillRect/>
            </a:stretch>
          </xdr:blipFill>
          <xdr:spPr bwMode="auto">
            <a:xfrm>
              <a:off x="12321540" y="71460360"/>
              <a:ext cx="6438900" cy="5410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53340</xdr:colOff>
          <xdr:row>125</xdr:row>
          <xdr:rowOff>76200</xdr:rowOff>
        </xdr:from>
        <xdr:to>
          <xdr:col>11</xdr:col>
          <xdr:colOff>0</xdr:colOff>
          <xdr:row>125</xdr:row>
          <xdr:rowOff>320040</xdr:rowOff>
        </xdr:to>
        <xdr:pic>
          <xdr:nvPicPr>
            <xdr:cNvPr id="268686" name="Picture 18435">
              <a:extLst>
                <a:ext uri="{FF2B5EF4-FFF2-40B4-BE49-F238E27FC236}">
                  <a16:creationId xmlns:a16="http://schemas.microsoft.com/office/drawing/2014/main" id="{FAB9F29C-2887-B253-797F-E535360B1E28}"/>
                </a:ext>
              </a:extLst>
            </xdr:cNvPr>
            <xdr:cNvPicPr>
              <a:picLocks noChangeAspect="1" noChangeArrowheads="1"/>
              <a:extLst>
                <a:ext uri="{84589F7E-364E-4C9E-8A38-B11213B215E9}">
                  <a14:cameraTool cellRange="'MEM. CÁLCULO'!$D$535:$N$535" spid="_x0000_s319713"/>
                </a:ext>
              </a:extLst>
            </xdr:cNvPicPr>
          </xdr:nvPicPr>
          <xdr:blipFill>
            <a:blip xmlns:r="http://schemas.openxmlformats.org/officeDocument/2006/relationships" r:embed="rId18"/>
            <a:srcRect/>
            <a:stretch>
              <a:fillRect/>
            </a:stretch>
          </xdr:blipFill>
          <xdr:spPr bwMode="auto">
            <a:xfrm>
              <a:off x="12329160" y="72450960"/>
              <a:ext cx="6431280" cy="2438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127</xdr:row>
          <xdr:rowOff>60960</xdr:rowOff>
        </xdr:from>
        <xdr:to>
          <xdr:col>11</xdr:col>
          <xdr:colOff>0</xdr:colOff>
          <xdr:row>127</xdr:row>
          <xdr:rowOff>281940</xdr:rowOff>
        </xdr:to>
        <xdr:pic>
          <xdr:nvPicPr>
            <xdr:cNvPr id="268687" name="Picture 18436">
              <a:extLst>
                <a:ext uri="{FF2B5EF4-FFF2-40B4-BE49-F238E27FC236}">
                  <a16:creationId xmlns:a16="http://schemas.microsoft.com/office/drawing/2014/main" id="{28983037-DEF2-6E00-DF82-4E42FE105087}"/>
                </a:ext>
              </a:extLst>
            </xdr:cNvPr>
            <xdr:cNvPicPr>
              <a:picLocks noChangeAspect="1" noChangeArrowheads="1"/>
              <a:extLst>
                <a:ext uri="{84589F7E-364E-4C9E-8A38-B11213B215E9}">
                  <a14:cameraTool cellRange="'MEM. CÁLCULO'!$D$540:$N$540" spid="_x0000_s319714"/>
                </a:ext>
              </a:extLst>
            </xdr:cNvPicPr>
          </xdr:nvPicPr>
          <xdr:blipFill>
            <a:blip xmlns:r="http://schemas.openxmlformats.org/officeDocument/2006/relationships" r:embed="rId19"/>
            <a:srcRect/>
            <a:stretch>
              <a:fillRect/>
            </a:stretch>
          </xdr:blipFill>
          <xdr:spPr bwMode="auto">
            <a:xfrm>
              <a:off x="12306300" y="73441560"/>
              <a:ext cx="6454140" cy="2209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135</xdr:row>
          <xdr:rowOff>53340</xdr:rowOff>
        </xdr:from>
        <xdr:to>
          <xdr:col>11</xdr:col>
          <xdr:colOff>0</xdr:colOff>
          <xdr:row>135</xdr:row>
          <xdr:rowOff>998220</xdr:rowOff>
        </xdr:to>
        <xdr:pic>
          <xdr:nvPicPr>
            <xdr:cNvPr id="268688" name="Picture 18437">
              <a:extLst>
                <a:ext uri="{FF2B5EF4-FFF2-40B4-BE49-F238E27FC236}">
                  <a16:creationId xmlns:a16="http://schemas.microsoft.com/office/drawing/2014/main" id="{7C398479-24F1-C6F8-0BC1-A8F71B3AF76E}"/>
                </a:ext>
              </a:extLst>
            </xdr:cNvPr>
            <xdr:cNvPicPr>
              <a:picLocks noChangeAspect="1" noChangeArrowheads="1"/>
              <a:extLst>
                <a:ext uri="{84589F7E-364E-4C9E-8A38-B11213B215E9}">
                  <a14:cameraTool cellRange="'MEM. CÁLCULO'!$D$557:$N$563" spid="_x0000_s319715"/>
                </a:ext>
              </a:extLst>
            </xdr:cNvPicPr>
          </xdr:nvPicPr>
          <xdr:blipFill>
            <a:blip xmlns:r="http://schemas.openxmlformats.org/officeDocument/2006/relationships" r:embed="rId20"/>
            <a:srcRect/>
            <a:stretch>
              <a:fillRect/>
            </a:stretch>
          </xdr:blipFill>
          <xdr:spPr bwMode="auto">
            <a:xfrm>
              <a:off x="12321540" y="76619100"/>
              <a:ext cx="6438900" cy="9448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140</xdr:row>
          <xdr:rowOff>45720</xdr:rowOff>
        </xdr:from>
        <xdr:to>
          <xdr:col>11</xdr:col>
          <xdr:colOff>0</xdr:colOff>
          <xdr:row>140</xdr:row>
          <xdr:rowOff>586740</xdr:rowOff>
        </xdr:to>
        <xdr:pic>
          <xdr:nvPicPr>
            <xdr:cNvPr id="268689" name="Picture 18438">
              <a:extLst>
                <a:ext uri="{FF2B5EF4-FFF2-40B4-BE49-F238E27FC236}">
                  <a16:creationId xmlns:a16="http://schemas.microsoft.com/office/drawing/2014/main" id="{CB8E332B-0477-DB88-5658-822A623AF8EC}"/>
                </a:ext>
              </a:extLst>
            </xdr:cNvPr>
            <xdr:cNvPicPr>
              <a:picLocks noChangeAspect="1" noChangeArrowheads="1"/>
              <a:extLst>
                <a:ext uri="{84589F7E-364E-4C9E-8A38-B11213B215E9}">
                  <a14:cameraTool cellRange="'MEM. CÁLCULO'!$D$579:$N$582" spid="_x0000_s319716"/>
                </a:ext>
              </a:extLst>
            </xdr:cNvPicPr>
          </xdr:nvPicPr>
          <xdr:blipFill>
            <a:blip xmlns:r="http://schemas.openxmlformats.org/officeDocument/2006/relationships" r:embed="rId70"/>
            <a:srcRect/>
            <a:stretch>
              <a:fillRect/>
            </a:stretch>
          </xdr:blipFill>
          <xdr:spPr bwMode="auto">
            <a:xfrm>
              <a:off x="12306300" y="82966560"/>
              <a:ext cx="6454140" cy="5410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53340</xdr:colOff>
          <xdr:row>142</xdr:row>
          <xdr:rowOff>53340</xdr:rowOff>
        </xdr:from>
        <xdr:to>
          <xdr:col>11</xdr:col>
          <xdr:colOff>0</xdr:colOff>
          <xdr:row>142</xdr:row>
          <xdr:rowOff>723900</xdr:rowOff>
        </xdr:to>
        <xdr:pic>
          <xdr:nvPicPr>
            <xdr:cNvPr id="268690" name="Picture 18439">
              <a:extLst>
                <a:ext uri="{FF2B5EF4-FFF2-40B4-BE49-F238E27FC236}">
                  <a16:creationId xmlns:a16="http://schemas.microsoft.com/office/drawing/2014/main" id="{7FF0D7D3-A66B-15A9-A8C1-685158AE2261}"/>
                </a:ext>
              </a:extLst>
            </xdr:cNvPr>
            <xdr:cNvPicPr>
              <a:picLocks noChangeAspect="1" noChangeArrowheads="1"/>
              <a:extLst>
                <a:ext uri="{84589F7E-364E-4C9E-8A38-B11213B215E9}">
                  <a14:cameraTool cellRange="'MEM. CÁLCULO'!$D$587:$N$591" spid="_x0000_s319717"/>
                </a:ext>
              </a:extLst>
            </xdr:cNvPicPr>
          </xdr:nvPicPr>
          <xdr:blipFill>
            <a:blip xmlns:r="http://schemas.openxmlformats.org/officeDocument/2006/relationships" r:embed="rId71"/>
            <a:srcRect/>
            <a:stretch>
              <a:fillRect/>
            </a:stretch>
          </xdr:blipFill>
          <xdr:spPr bwMode="auto">
            <a:xfrm>
              <a:off x="12329160" y="84764880"/>
              <a:ext cx="6431280" cy="67056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144</xdr:row>
          <xdr:rowOff>53340</xdr:rowOff>
        </xdr:from>
        <xdr:to>
          <xdr:col>11</xdr:col>
          <xdr:colOff>0</xdr:colOff>
          <xdr:row>144</xdr:row>
          <xdr:rowOff>861060</xdr:rowOff>
        </xdr:to>
        <xdr:pic>
          <xdr:nvPicPr>
            <xdr:cNvPr id="268691" name="Picture 18440">
              <a:extLst>
                <a:ext uri="{FF2B5EF4-FFF2-40B4-BE49-F238E27FC236}">
                  <a16:creationId xmlns:a16="http://schemas.microsoft.com/office/drawing/2014/main" id="{4AA54298-6E34-379C-62A8-8C9018BE6680}"/>
                </a:ext>
              </a:extLst>
            </xdr:cNvPr>
            <xdr:cNvPicPr>
              <a:picLocks noChangeAspect="1" noChangeArrowheads="1"/>
              <a:extLst>
                <a:ext uri="{84589F7E-364E-4C9E-8A38-B11213B215E9}">
                  <a14:cameraTool cellRange="'MEM. CÁLCULO'!$D$596:$N$601" spid="_x0000_s319718"/>
                </a:ext>
              </a:extLst>
            </xdr:cNvPicPr>
          </xdr:nvPicPr>
          <xdr:blipFill>
            <a:blip xmlns:r="http://schemas.openxmlformats.org/officeDocument/2006/relationships" r:embed="rId72"/>
            <a:srcRect/>
            <a:stretch>
              <a:fillRect/>
            </a:stretch>
          </xdr:blipFill>
          <xdr:spPr bwMode="auto">
            <a:xfrm>
              <a:off x="12352020" y="87447120"/>
              <a:ext cx="6408420" cy="8077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145</xdr:row>
          <xdr:rowOff>60960</xdr:rowOff>
        </xdr:from>
        <xdr:to>
          <xdr:col>11</xdr:col>
          <xdr:colOff>0</xdr:colOff>
          <xdr:row>145</xdr:row>
          <xdr:rowOff>609600</xdr:rowOff>
        </xdr:to>
        <xdr:pic>
          <xdr:nvPicPr>
            <xdr:cNvPr id="268692" name="Picture 217268">
              <a:extLst>
                <a:ext uri="{FF2B5EF4-FFF2-40B4-BE49-F238E27FC236}">
                  <a16:creationId xmlns:a16="http://schemas.microsoft.com/office/drawing/2014/main" id="{8CD0B6E4-0F6D-79DA-DEC5-C55F8AE74ED0}"/>
                </a:ext>
              </a:extLst>
            </xdr:cNvPr>
            <xdr:cNvPicPr>
              <a:picLocks noChangeAspect="1" noChangeArrowheads="1"/>
              <a:extLst>
                <a:ext uri="{84589F7E-364E-4C9E-8A38-B11213B215E9}">
                  <a14:cameraTool cellRange="'MEM. CÁLCULO'!$D$606:$N$609" spid="_x0000_s319719"/>
                </a:ext>
              </a:extLst>
            </xdr:cNvPicPr>
          </xdr:nvPicPr>
          <xdr:blipFill>
            <a:blip xmlns:r="http://schemas.openxmlformats.org/officeDocument/2006/relationships" r:embed="rId24"/>
            <a:srcRect/>
            <a:stretch>
              <a:fillRect/>
            </a:stretch>
          </xdr:blipFill>
          <xdr:spPr bwMode="auto">
            <a:xfrm>
              <a:off x="12321540" y="88666320"/>
              <a:ext cx="6438900" cy="5486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53340</xdr:colOff>
          <xdr:row>147</xdr:row>
          <xdr:rowOff>53340</xdr:rowOff>
        </xdr:from>
        <xdr:to>
          <xdr:col>11</xdr:col>
          <xdr:colOff>0</xdr:colOff>
          <xdr:row>147</xdr:row>
          <xdr:rowOff>594360</xdr:rowOff>
        </xdr:to>
        <xdr:pic>
          <xdr:nvPicPr>
            <xdr:cNvPr id="268693" name="Picture 217269">
              <a:extLst>
                <a:ext uri="{FF2B5EF4-FFF2-40B4-BE49-F238E27FC236}">
                  <a16:creationId xmlns:a16="http://schemas.microsoft.com/office/drawing/2014/main" id="{01BC496E-1EED-C19F-29F4-073546A540B7}"/>
                </a:ext>
              </a:extLst>
            </xdr:cNvPr>
            <xdr:cNvPicPr>
              <a:picLocks noChangeAspect="1" noChangeArrowheads="1"/>
              <a:extLst>
                <a:ext uri="{84589F7E-364E-4C9E-8A38-B11213B215E9}">
                  <a14:cameraTool cellRange="'MEM. CÁLCULO'!$D$614:$N$617" spid="_x0000_s319720"/>
                </a:ext>
              </a:extLst>
            </xdr:cNvPicPr>
          </xdr:nvPicPr>
          <xdr:blipFill>
            <a:blip xmlns:r="http://schemas.openxmlformats.org/officeDocument/2006/relationships" r:embed="rId25"/>
            <a:srcRect/>
            <a:stretch>
              <a:fillRect/>
            </a:stretch>
          </xdr:blipFill>
          <xdr:spPr bwMode="auto">
            <a:xfrm>
              <a:off x="12329160" y="90304620"/>
              <a:ext cx="6431280" cy="5410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150</xdr:row>
          <xdr:rowOff>60960</xdr:rowOff>
        </xdr:from>
        <xdr:to>
          <xdr:col>11</xdr:col>
          <xdr:colOff>0</xdr:colOff>
          <xdr:row>150</xdr:row>
          <xdr:rowOff>1127760</xdr:rowOff>
        </xdr:to>
        <xdr:pic>
          <xdr:nvPicPr>
            <xdr:cNvPr id="268694" name="Picture 217270">
              <a:extLst>
                <a:ext uri="{FF2B5EF4-FFF2-40B4-BE49-F238E27FC236}">
                  <a16:creationId xmlns:a16="http://schemas.microsoft.com/office/drawing/2014/main" id="{3027B8D7-C6A7-E093-9E47-36D3D0D4C228}"/>
                </a:ext>
              </a:extLst>
            </xdr:cNvPr>
            <xdr:cNvPicPr>
              <a:picLocks noChangeAspect="1" noChangeArrowheads="1"/>
              <a:extLst>
                <a:ext uri="{84589F7E-364E-4C9E-8A38-B11213B215E9}">
                  <a14:cameraTool cellRange="'MEM. CÁLCULO'!$D$628:$N$635" spid="_x0000_s319721"/>
                </a:ext>
              </a:extLst>
            </xdr:cNvPicPr>
          </xdr:nvPicPr>
          <xdr:blipFill>
            <a:blip xmlns:r="http://schemas.openxmlformats.org/officeDocument/2006/relationships" r:embed="rId126"/>
            <a:srcRect/>
            <a:stretch>
              <a:fillRect/>
            </a:stretch>
          </xdr:blipFill>
          <xdr:spPr bwMode="auto">
            <a:xfrm>
              <a:off x="12321540" y="92087700"/>
              <a:ext cx="6438900" cy="106680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53340</xdr:colOff>
          <xdr:row>152</xdr:row>
          <xdr:rowOff>160020</xdr:rowOff>
        </xdr:from>
        <xdr:to>
          <xdr:col>11</xdr:col>
          <xdr:colOff>0</xdr:colOff>
          <xdr:row>154</xdr:row>
          <xdr:rowOff>7619</xdr:rowOff>
        </xdr:to>
        <xdr:pic>
          <xdr:nvPicPr>
            <xdr:cNvPr id="268695" name="Picture 217271">
              <a:extLst>
                <a:ext uri="{FF2B5EF4-FFF2-40B4-BE49-F238E27FC236}">
                  <a16:creationId xmlns:a16="http://schemas.microsoft.com/office/drawing/2014/main" id="{C94C2A38-9F5F-746B-CFED-66558ECF8EAC}"/>
                </a:ext>
              </a:extLst>
            </xdr:cNvPr>
            <xdr:cNvPicPr>
              <a:picLocks noChangeAspect="1" noChangeArrowheads="1"/>
              <a:extLst>
                <a:ext uri="{84589F7E-364E-4C9E-8A38-B11213B215E9}">
                  <a14:cameraTool cellRange="'MEM. CÁLCULO'!$D$640:$N$645" spid="_x0000_s319722"/>
                </a:ext>
              </a:extLst>
            </xdr:cNvPicPr>
          </xdr:nvPicPr>
          <xdr:blipFill>
            <a:blip xmlns:r="http://schemas.openxmlformats.org/officeDocument/2006/relationships" r:embed="rId27"/>
            <a:srcRect/>
            <a:stretch>
              <a:fillRect/>
            </a:stretch>
          </xdr:blipFill>
          <xdr:spPr bwMode="auto">
            <a:xfrm>
              <a:off x="12329160" y="94335600"/>
              <a:ext cx="6431280" cy="10439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53340</xdr:colOff>
          <xdr:row>156</xdr:row>
          <xdr:rowOff>137160</xdr:rowOff>
        </xdr:from>
        <xdr:to>
          <xdr:col>11</xdr:col>
          <xdr:colOff>0</xdr:colOff>
          <xdr:row>157</xdr:row>
          <xdr:rowOff>182880</xdr:rowOff>
        </xdr:to>
        <xdr:pic>
          <xdr:nvPicPr>
            <xdr:cNvPr id="268696" name="Picture 217272">
              <a:extLst>
                <a:ext uri="{FF2B5EF4-FFF2-40B4-BE49-F238E27FC236}">
                  <a16:creationId xmlns:a16="http://schemas.microsoft.com/office/drawing/2014/main" id="{B42C92B8-5AF9-F7ED-69F0-D0335A48970C}"/>
                </a:ext>
              </a:extLst>
            </xdr:cNvPr>
            <xdr:cNvPicPr>
              <a:picLocks noChangeAspect="1" noChangeArrowheads="1"/>
              <a:extLst>
                <a:ext uri="{84589F7E-364E-4C9E-8A38-B11213B215E9}">
                  <a14:cameraTool cellRange="'MEM. CÁLCULO'!$D$655:$N$659" spid="_x0000_s319723"/>
                </a:ext>
              </a:extLst>
            </xdr:cNvPicPr>
          </xdr:nvPicPr>
          <xdr:blipFill>
            <a:blip xmlns:r="http://schemas.openxmlformats.org/officeDocument/2006/relationships" r:embed="rId28"/>
            <a:srcRect/>
            <a:stretch>
              <a:fillRect/>
            </a:stretch>
          </xdr:blipFill>
          <xdr:spPr bwMode="auto">
            <a:xfrm>
              <a:off x="12329160" y="95996760"/>
              <a:ext cx="6431280" cy="8305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191</xdr:row>
          <xdr:rowOff>45720</xdr:rowOff>
        </xdr:from>
        <xdr:to>
          <xdr:col>11</xdr:col>
          <xdr:colOff>0</xdr:colOff>
          <xdr:row>191</xdr:row>
          <xdr:rowOff>723900</xdr:rowOff>
        </xdr:to>
        <xdr:pic>
          <xdr:nvPicPr>
            <xdr:cNvPr id="268697" name="Picture 217273">
              <a:extLst>
                <a:ext uri="{FF2B5EF4-FFF2-40B4-BE49-F238E27FC236}">
                  <a16:creationId xmlns:a16="http://schemas.microsoft.com/office/drawing/2014/main" id="{31E20E51-33EF-F745-696B-CADA31CB3361}"/>
                </a:ext>
              </a:extLst>
            </xdr:cNvPr>
            <xdr:cNvPicPr>
              <a:picLocks noChangeAspect="1" noChangeArrowheads="1"/>
              <a:extLst>
                <a:ext uri="{84589F7E-364E-4C9E-8A38-B11213B215E9}">
                  <a14:cameraTool cellRange="'MEM. CÁLCULO'!$D$751:$N$755" spid="_x0000_s319724"/>
                </a:ext>
              </a:extLst>
            </xdr:cNvPicPr>
          </xdr:nvPicPr>
          <xdr:blipFill>
            <a:blip xmlns:r="http://schemas.openxmlformats.org/officeDocument/2006/relationships" r:embed="rId76"/>
            <a:srcRect/>
            <a:stretch>
              <a:fillRect/>
            </a:stretch>
          </xdr:blipFill>
          <xdr:spPr bwMode="auto">
            <a:xfrm>
              <a:off x="12344400" y="117401340"/>
              <a:ext cx="6416040" cy="6781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192</xdr:row>
          <xdr:rowOff>83820</xdr:rowOff>
        </xdr:from>
        <xdr:to>
          <xdr:col>11</xdr:col>
          <xdr:colOff>0</xdr:colOff>
          <xdr:row>192</xdr:row>
          <xdr:rowOff>762000</xdr:rowOff>
        </xdr:to>
        <xdr:pic>
          <xdr:nvPicPr>
            <xdr:cNvPr id="268698" name="Picture 217274">
              <a:extLst>
                <a:ext uri="{FF2B5EF4-FFF2-40B4-BE49-F238E27FC236}">
                  <a16:creationId xmlns:a16="http://schemas.microsoft.com/office/drawing/2014/main" id="{21C9CEC0-D753-EBC9-322B-AC00CCBA7745}"/>
                </a:ext>
              </a:extLst>
            </xdr:cNvPr>
            <xdr:cNvPicPr>
              <a:picLocks noChangeAspect="1" noChangeArrowheads="1"/>
              <a:extLst>
                <a:ext uri="{84589F7E-364E-4C9E-8A38-B11213B215E9}">
                  <a14:cameraTool cellRange="'MEM. CÁLCULO'!$D$760:$N$764" spid="_x0000_s319725"/>
                </a:ext>
              </a:extLst>
            </xdr:cNvPicPr>
          </xdr:nvPicPr>
          <xdr:blipFill>
            <a:blip xmlns:r="http://schemas.openxmlformats.org/officeDocument/2006/relationships" r:embed="rId127"/>
            <a:srcRect/>
            <a:stretch>
              <a:fillRect/>
            </a:stretch>
          </xdr:blipFill>
          <xdr:spPr bwMode="auto">
            <a:xfrm>
              <a:off x="12321540" y="118437660"/>
              <a:ext cx="6438900" cy="6781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194</xdr:row>
          <xdr:rowOff>91440</xdr:rowOff>
        </xdr:from>
        <xdr:to>
          <xdr:col>10</xdr:col>
          <xdr:colOff>3169920</xdr:colOff>
          <xdr:row>194</xdr:row>
          <xdr:rowOff>304800</xdr:rowOff>
        </xdr:to>
        <xdr:pic>
          <xdr:nvPicPr>
            <xdr:cNvPr id="268699" name="Picture 217275">
              <a:extLst>
                <a:ext uri="{FF2B5EF4-FFF2-40B4-BE49-F238E27FC236}">
                  <a16:creationId xmlns:a16="http://schemas.microsoft.com/office/drawing/2014/main" id="{E0A32616-3F50-27FE-44FC-8470B5B48947}"/>
                </a:ext>
              </a:extLst>
            </xdr:cNvPr>
            <xdr:cNvPicPr>
              <a:picLocks noChangeAspect="1" noChangeArrowheads="1"/>
              <a:extLst>
                <a:ext uri="{84589F7E-364E-4C9E-8A38-B11213B215E9}">
                  <a14:cameraTool cellRange="'MEM. CÁLCULO'!$D$769:$N$769" spid="_x0000_s319726"/>
                </a:ext>
              </a:extLst>
            </xdr:cNvPicPr>
          </xdr:nvPicPr>
          <xdr:blipFill>
            <a:blip xmlns:r="http://schemas.openxmlformats.org/officeDocument/2006/relationships" r:embed="rId31"/>
            <a:srcRect/>
            <a:stretch>
              <a:fillRect/>
            </a:stretch>
          </xdr:blipFill>
          <xdr:spPr bwMode="auto">
            <a:xfrm>
              <a:off x="12336780" y="119702580"/>
              <a:ext cx="5486400" cy="21336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195</xdr:row>
          <xdr:rowOff>22860</xdr:rowOff>
        </xdr:from>
        <xdr:to>
          <xdr:col>10</xdr:col>
          <xdr:colOff>3139440</xdr:colOff>
          <xdr:row>195</xdr:row>
          <xdr:rowOff>213360</xdr:rowOff>
        </xdr:to>
        <xdr:pic>
          <xdr:nvPicPr>
            <xdr:cNvPr id="268700" name="Picture 217276">
              <a:extLst>
                <a:ext uri="{FF2B5EF4-FFF2-40B4-BE49-F238E27FC236}">
                  <a16:creationId xmlns:a16="http://schemas.microsoft.com/office/drawing/2014/main" id="{133F2B25-4CA0-6A5D-5BEE-0E1F666A28D5}"/>
                </a:ext>
              </a:extLst>
            </xdr:cNvPr>
            <xdr:cNvPicPr>
              <a:picLocks noChangeAspect="1" noChangeArrowheads="1"/>
              <a:extLst>
                <a:ext uri="{84589F7E-364E-4C9E-8A38-B11213B215E9}">
                  <a14:cameraTool cellRange="'MEM. CÁLCULO'!$D$774:$N$774" spid="_x0000_s319727"/>
                </a:ext>
              </a:extLst>
            </xdr:cNvPicPr>
          </xdr:nvPicPr>
          <xdr:blipFill>
            <a:blip xmlns:r="http://schemas.openxmlformats.org/officeDocument/2006/relationships" r:embed="rId77"/>
            <a:srcRect/>
            <a:stretch>
              <a:fillRect/>
            </a:stretch>
          </xdr:blipFill>
          <xdr:spPr bwMode="auto">
            <a:xfrm>
              <a:off x="12306300" y="120114060"/>
              <a:ext cx="5486400" cy="19050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200</xdr:row>
          <xdr:rowOff>60960</xdr:rowOff>
        </xdr:from>
        <xdr:to>
          <xdr:col>11</xdr:col>
          <xdr:colOff>0</xdr:colOff>
          <xdr:row>200</xdr:row>
          <xdr:rowOff>739140</xdr:rowOff>
        </xdr:to>
        <xdr:pic>
          <xdr:nvPicPr>
            <xdr:cNvPr id="268701" name="Picture 217277">
              <a:extLst>
                <a:ext uri="{FF2B5EF4-FFF2-40B4-BE49-F238E27FC236}">
                  <a16:creationId xmlns:a16="http://schemas.microsoft.com/office/drawing/2014/main" id="{A76101ED-CD4B-6BFD-21FF-1FDCC3BD3733}"/>
                </a:ext>
              </a:extLst>
            </xdr:cNvPr>
            <xdr:cNvPicPr>
              <a:picLocks noChangeAspect="1" noChangeArrowheads="1"/>
              <a:extLst>
                <a:ext uri="{84589F7E-364E-4C9E-8A38-B11213B215E9}">
                  <a14:cameraTool cellRange="'MEM. CÁLCULO'!$D$791:$N$795" spid="_x0000_s319728"/>
                </a:ext>
              </a:extLst>
            </xdr:cNvPicPr>
          </xdr:nvPicPr>
          <xdr:blipFill>
            <a:blip xmlns:r="http://schemas.openxmlformats.org/officeDocument/2006/relationships" r:embed="rId78"/>
            <a:srcRect/>
            <a:stretch>
              <a:fillRect/>
            </a:stretch>
          </xdr:blipFill>
          <xdr:spPr bwMode="auto">
            <a:xfrm>
              <a:off x="12321540" y="122613420"/>
              <a:ext cx="6438900" cy="6781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204</xdr:row>
          <xdr:rowOff>53340</xdr:rowOff>
        </xdr:from>
        <xdr:to>
          <xdr:col>11</xdr:col>
          <xdr:colOff>0</xdr:colOff>
          <xdr:row>204</xdr:row>
          <xdr:rowOff>731520</xdr:rowOff>
        </xdr:to>
        <xdr:pic>
          <xdr:nvPicPr>
            <xdr:cNvPr id="268702" name="Picture 217278">
              <a:extLst>
                <a:ext uri="{FF2B5EF4-FFF2-40B4-BE49-F238E27FC236}">
                  <a16:creationId xmlns:a16="http://schemas.microsoft.com/office/drawing/2014/main" id="{1D2F7779-F040-328C-ADCF-B39FA4E50D3E}"/>
                </a:ext>
              </a:extLst>
            </xdr:cNvPr>
            <xdr:cNvPicPr>
              <a:picLocks noChangeAspect="1" noChangeArrowheads="1"/>
              <a:extLst>
                <a:ext uri="{84589F7E-364E-4C9E-8A38-B11213B215E9}">
                  <a14:cameraTool cellRange="'MEM. CÁLCULO'!$D$802:$N$806" spid="_x0000_s319729"/>
                </a:ext>
              </a:extLst>
            </xdr:cNvPicPr>
          </xdr:nvPicPr>
          <xdr:blipFill>
            <a:blip xmlns:r="http://schemas.openxmlformats.org/officeDocument/2006/relationships" r:embed="rId128"/>
            <a:srcRect/>
            <a:stretch>
              <a:fillRect/>
            </a:stretch>
          </xdr:blipFill>
          <xdr:spPr bwMode="auto">
            <a:xfrm>
              <a:off x="12306300" y="124122180"/>
              <a:ext cx="6454140" cy="6781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206</xdr:row>
          <xdr:rowOff>30480</xdr:rowOff>
        </xdr:from>
        <xdr:to>
          <xdr:col>11</xdr:col>
          <xdr:colOff>0</xdr:colOff>
          <xdr:row>206</xdr:row>
          <xdr:rowOff>701040</xdr:rowOff>
        </xdr:to>
        <xdr:pic>
          <xdr:nvPicPr>
            <xdr:cNvPr id="268703" name="Picture 217279">
              <a:extLst>
                <a:ext uri="{FF2B5EF4-FFF2-40B4-BE49-F238E27FC236}">
                  <a16:creationId xmlns:a16="http://schemas.microsoft.com/office/drawing/2014/main" id="{56691540-D64E-93BE-72F6-DF7BC9B98774}"/>
                </a:ext>
              </a:extLst>
            </xdr:cNvPr>
            <xdr:cNvPicPr>
              <a:picLocks noChangeAspect="1" noChangeArrowheads="1"/>
              <a:extLst>
                <a:ext uri="{84589F7E-364E-4C9E-8A38-B11213B215E9}">
                  <a14:cameraTool cellRange="'MEM. CÁLCULO'!$D$811:$N$815" spid="_x0000_s319730"/>
                </a:ext>
              </a:extLst>
            </xdr:cNvPicPr>
          </xdr:nvPicPr>
          <xdr:blipFill>
            <a:blip xmlns:r="http://schemas.openxmlformats.org/officeDocument/2006/relationships" r:embed="rId129"/>
            <a:srcRect/>
            <a:stretch>
              <a:fillRect/>
            </a:stretch>
          </xdr:blipFill>
          <xdr:spPr bwMode="auto">
            <a:xfrm>
              <a:off x="12306300" y="125219460"/>
              <a:ext cx="6454140" cy="67056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53340</xdr:colOff>
          <xdr:row>207</xdr:row>
          <xdr:rowOff>60960</xdr:rowOff>
        </xdr:from>
        <xdr:to>
          <xdr:col>11</xdr:col>
          <xdr:colOff>0</xdr:colOff>
          <xdr:row>208</xdr:row>
          <xdr:rowOff>22860</xdr:rowOff>
        </xdr:to>
        <xdr:pic>
          <xdr:nvPicPr>
            <xdr:cNvPr id="268704" name="Picture 217280">
              <a:extLst>
                <a:ext uri="{FF2B5EF4-FFF2-40B4-BE49-F238E27FC236}">
                  <a16:creationId xmlns:a16="http://schemas.microsoft.com/office/drawing/2014/main" id="{C33F20B7-B828-29F0-6FF1-6C6E6863741F}"/>
                </a:ext>
              </a:extLst>
            </xdr:cNvPr>
            <xdr:cNvPicPr>
              <a:picLocks noChangeAspect="1" noChangeArrowheads="1"/>
              <a:extLst>
                <a:ext uri="{84589F7E-364E-4C9E-8A38-B11213B215E9}">
                  <a14:cameraTool cellRange="'MEM. CÁLCULO'!$D$820:$N$824" spid="_x0000_s319731"/>
                </a:ext>
              </a:extLst>
            </xdr:cNvPicPr>
          </xdr:nvPicPr>
          <xdr:blipFill>
            <a:blip xmlns:r="http://schemas.openxmlformats.org/officeDocument/2006/relationships" r:embed="rId130"/>
            <a:srcRect/>
            <a:stretch>
              <a:fillRect/>
            </a:stretch>
          </xdr:blipFill>
          <xdr:spPr bwMode="auto">
            <a:xfrm>
              <a:off x="12329160" y="126164340"/>
              <a:ext cx="6431280" cy="86106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xdr:colOff>
          <xdr:row>209</xdr:row>
          <xdr:rowOff>38100</xdr:rowOff>
        </xdr:from>
        <xdr:to>
          <xdr:col>10</xdr:col>
          <xdr:colOff>3162300</xdr:colOff>
          <xdr:row>209</xdr:row>
          <xdr:rowOff>236220</xdr:rowOff>
        </xdr:to>
        <xdr:pic>
          <xdr:nvPicPr>
            <xdr:cNvPr id="268705" name="Picture 217281">
              <a:extLst>
                <a:ext uri="{FF2B5EF4-FFF2-40B4-BE49-F238E27FC236}">
                  <a16:creationId xmlns:a16="http://schemas.microsoft.com/office/drawing/2014/main" id="{98BD4531-8219-A13F-3B9D-31023F367A5F}"/>
                </a:ext>
              </a:extLst>
            </xdr:cNvPr>
            <xdr:cNvPicPr>
              <a:picLocks noChangeAspect="1" noChangeArrowheads="1"/>
              <a:extLst>
                <a:ext uri="{84589F7E-364E-4C9E-8A38-B11213B215E9}">
                  <a14:cameraTool cellRange="'MEM. CÁLCULO'!$D$829:$N$829" spid="_x0000_s319732"/>
                </a:ext>
              </a:extLst>
            </xdr:cNvPicPr>
          </xdr:nvPicPr>
          <xdr:blipFill>
            <a:blip xmlns:r="http://schemas.openxmlformats.org/officeDocument/2006/relationships" r:embed="rId37"/>
            <a:srcRect/>
            <a:stretch>
              <a:fillRect/>
            </a:stretch>
          </xdr:blipFill>
          <xdr:spPr bwMode="auto">
            <a:xfrm>
              <a:off x="12283440" y="127543560"/>
              <a:ext cx="5532120" cy="1981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214</xdr:row>
          <xdr:rowOff>76200</xdr:rowOff>
        </xdr:from>
        <xdr:to>
          <xdr:col>10</xdr:col>
          <xdr:colOff>3177540</xdr:colOff>
          <xdr:row>214</xdr:row>
          <xdr:rowOff>312420</xdr:rowOff>
        </xdr:to>
        <xdr:pic>
          <xdr:nvPicPr>
            <xdr:cNvPr id="268706" name="Picture 217282">
              <a:extLst>
                <a:ext uri="{FF2B5EF4-FFF2-40B4-BE49-F238E27FC236}">
                  <a16:creationId xmlns:a16="http://schemas.microsoft.com/office/drawing/2014/main" id="{E10A7DBE-20A2-53F2-7811-8D71E55A7835}"/>
                </a:ext>
              </a:extLst>
            </xdr:cNvPr>
            <xdr:cNvPicPr>
              <a:picLocks noChangeAspect="1" noChangeArrowheads="1"/>
              <a:extLst>
                <a:ext uri="{84589F7E-364E-4C9E-8A38-B11213B215E9}">
                  <a14:cameraTool cellRange="'MEM. CÁLCULO'!$D$844:$N$844" spid="_x0000_s319733"/>
                </a:ext>
              </a:extLst>
            </xdr:cNvPicPr>
          </xdr:nvPicPr>
          <xdr:blipFill>
            <a:blip xmlns:r="http://schemas.openxmlformats.org/officeDocument/2006/relationships" r:embed="rId38"/>
            <a:srcRect/>
            <a:stretch>
              <a:fillRect/>
            </a:stretch>
          </xdr:blipFill>
          <xdr:spPr bwMode="auto">
            <a:xfrm>
              <a:off x="12321540" y="130263900"/>
              <a:ext cx="5509260" cy="2362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216</xdr:row>
          <xdr:rowOff>76200</xdr:rowOff>
        </xdr:from>
        <xdr:to>
          <xdr:col>10</xdr:col>
          <xdr:colOff>3169920</xdr:colOff>
          <xdr:row>216</xdr:row>
          <xdr:rowOff>289560</xdr:rowOff>
        </xdr:to>
        <xdr:pic>
          <xdr:nvPicPr>
            <xdr:cNvPr id="268707" name="Picture 217283">
              <a:extLst>
                <a:ext uri="{FF2B5EF4-FFF2-40B4-BE49-F238E27FC236}">
                  <a16:creationId xmlns:a16="http://schemas.microsoft.com/office/drawing/2014/main" id="{E40E7CDD-73D9-877A-40C2-371911F54F07}"/>
                </a:ext>
              </a:extLst>
            </xdr:cNvPr>
            <xdr:cNvPicPr>
              <a:picLocks noChangeAspect="1" noChangeArrowheads="1"/>
              <a:extLst>
                <a:ext uri="{84589F7E-364E-4C9E-8A38-B11213B215E9}">
                  <a14:cameraTool cellRange="'MEM. CÁLCULO'!$D$851:$N$851" spid="_x0000_s319734"/>
                </a:ext>
              </a:extLst>
            </xdr:cNvPicPr>
          </xdr:nvPicPr>
          <xdr:blipFill>
            <a:blip xmlns:r="http://schemas.openxmlformats.org/officeDocument/2006/relationships" r:embed="rId131"/>
            <a:srcRect/>
            <a:stretch>
              <a:fillRect/>
            </a:stretch>
          </xdr:blipFill>
          <xdr:spPr bwMode="auto">
            <a:xfrm>
              <a:off x="12321540" y="131284980"/>
              <a:ext cx="5501640" cy="21336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218</xdr:row>
          <xdr:rowOff>91440</xdr:rowOff>
        </xdr:from>
        <xdr:to>
          <xdr:col>11</xdr:col>
          <xdr:colOff>0</xdr:colOff>
          <xdr:row>218</xdr:row>
          <xdr:rowOff>289560</xdr:rowOff>
        </xdr:to>
        <xdr:pic>
          <xdr:nvPicPr>
            <xdr:cNvPr id="268708" name="Picture 217284">
              <a:extLst>
                <a:ext uri="{FF2B5EF4-FFF2-40B4-BE49-F238E27FC236}">
                  <a16:creationId xmlns:a16="http://schemas.microsoft.com/office/drawing/2014/main" id="{724BF71D-8504-044F-36BC-8211046F7E77}"/>
                </a:ext>
              </a:extLst>
            </xdr:cNvPr>
            <xdr:cNvPicPr>
              <a:picLocks noChangeAspect="1" noChangeArrowheads="1"/>
              <a:extLst>
                <a:ext uri="{84589F7E-364E-4C9E-8A38-B11213B215E9}">
                  <a14:cameraTool cellRange="'MEM. CÁLCULO'!$D$856:$N$856" spid="_x0000_s319735"/>
                </a:ext>
              </a:extLst>
            </xdr:cNvPicPr>
          </xdr:nvPicPr>
          <xdr:blipFill>
            <a:blip xmlns:r="http://schemas.openxmlformats.org/officeDocument/2006/relationships" r:embed="rId132"/>
            <a:srcRect/>
            <a:stretch>
              <a:fillRect/>
            </a:stretch>
          </xdr:blipFill>
          <xdr:spPr bwMode="auto">
            <a:xfrm>
              <a:off x="12344400" y="132877560"/>
              <a:ext cx="6416040" cy="1981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231</xdr:row>
          <xdr:rowOff>60960</xdr:rowOff>
        </xdr:from>
        <xdr:to>
          <xdr:col>11</xdr:col>
          <xdr:colOff>0</xdr:colOff>
          <xdr:row>231</xdr:row>
          <xdr:rowOff>228600</xdr:rowOff>
        </xdr:to>
        <xdr:pic>
          <xdr:nvPicPr>
            <xdr:cNvPr id="268709" name="Picture 217285">
              <a:extLst>
                <a:ext uri="{FF2B5EF4-FFF2-40B4-BE49-F238E27FC236}">
                  <a16:creationId xmlns:a16="http://schemas.microsoft.com/office/drawing/2014/main" id="{7F746274-BA8C-46B1-87D4-4A35178B23E9}"/>
                </a:ext>
              </a:extLst>
            </xdr:cNvPr>
            <xdr:cNvPicPr>
              <a:picLocks noChangeAspect="1" noChangeArrowheads="1"/>
              <a:extLst>
                <a:ext uri="{84589F7E-364E-4C9E-8A38-B11213B215E9}">
                  <a14:cameraTool cellRange="'MEM. CÁLCULO'!$D$894:$N$894" spid="_x0000_s319736"/>
                </a:ext>
              </a:extLst>
            </xdr:cNvPicPr>
          </xdr:nvPicPr>
          <xdr:blipFill>
            <a:blip xmlns:r="http://schemas.openxmlformats.org/officeDocument/2006/relationships" r:embed="rId41"/>
            <a:srcRect/>
            <a:stretch>
              <a:fillRect/>
            </a:stretch>
          </xdr:blipFill>
          <xdr:spPr bwMode="auto">
            <a:xfrm>
              <a:off x="12306300" y="140101320"/>
              <a:ext cx="6454140" cy="1676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237</xdr:row>
          <xdr:rowOff>152400</xdr:rowOff>
        </xdr:from>
        <xdr:to>
          <xdr:col>11</xdr:col>
          <xdr:colOff>0</xdr:colOff>
          <xdr:row>237</xdr:row>
          <xdr:rowOff>1767840</xdr:rowOff>
        </xdr:to>
        <xdr:pic>
          <xdr:nvPicPr>
            <xdr:cNvPr id="268710" name="Picture 217286">
              <a:extLst>
                <a:ext uri="{FF2B5EF4-FFF2-40B4-BE49-F238E27FC236}">
                  <a16:creationId xmlns:a16="http://schemas.microsoft.com/office/drawing/2014/main" id="{D59EFE3E-DD0C-EB14-1007-D054AB60F3E9}"/>
                </a:ext>
              </a:extLst>
            </xdr:cNvPr>
            <xdr:cNvPicPr>
              <a:picLocks noChangeAspect="1" noChangeArrowheads="1"/>
              <a:extLst>
                <a:ext uri="{84589F7E-364E-4C9E-8A38-B11213B215E9}">
                  <a14:cameraTool cellRange="'MEM. CÁLCULO'!$D$910:$N$921" spid="_x0000_s319737"/>
                </a:ext>
              </a:extLst>
            </xdr:cNvPicPr>
          </xdr:nvPicPr>
          <xdr:blipFill>
            <a:blip xmlns:r="http://schemas.openxmlformats.org/officeDocument/2006/relationships" r:embed="rId99"/>
            <a:srcRect/>
            <a:stretch>
              <a:fillRect/>
            </a:stretch>
          </xdr:blipFill>
          <xdr:spPr bwMode="auto">
            <a:xfrm>
              <a:off x="12367260" y="141701520"/>
              <a:ext cx="6393180" cy="16154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54</xdr:row>
          <xdr:rowOff>30480</xdr:rowOff>
        </xdr:from>
        <xdr:to>
          <xdr:col>11</xdr:col>
          <xdr:colOff>0</xdr:colOff>
          <xdr:row>55</xdr:row>
          <xdr:rowOff>0</xdr:rowOff>
        </xdr:to>
        <xdr:pic>
          <xdr:nvPicPr>
            <xdr:cNvPr id="268711" name="Picture 217287">
              <a:extLst>
                <a:ext uri="{FF2B5EF4-FFF2-40B4-BE49-F238E27FC236}">
                  <a16:creationId xmlns:a16="http://schemas.microsoft.com/office/drawing/2014/main" id="{57593AA0-5028-B6D5-BAF9-E32F12B0CD10}"/>
                </a:ext>
              </a:extLst>
            </xdr:cNvPr>
            <xdr:cNvPicPr>
              <a:picLocks noChangeAspect="1" noChangeArrowheads="1"/>
              <a:extLst>
                <a:ext uri="{84589F7E-364E-4C9E-8A38-B11213B215E9}">
                  <a14:cameraTool cellRange="'MEM. CÁLCULO'!$D$234:$N$234" spid="_x0000_s319738"/>
                </a:ext>
              </a:extLst>
            </xdr:cNvPicPr>
          </xdr:nvPicPr>
          <xdr:blipFill>
            <a:blip xmlns:r="http://schemas.openxmlformats.org/officeDocument/2006/relationships" r:embed="rId43"/>
            <a:srcRect/>
            <a:stretch>
              <a:fillRect/>
            </a:stretch>
          </xdr:blipFill>
          <xdr:spPr bwMode="auto">
            <a:xfrm>
              <a:off x="12306300" y="33101280"/>
              <a:ext cx="6454140" cy="30480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38</xdr:row>
          <xdr:rowOff>129540</xdr:rowOff>
        </xdr:from>
        <xdr:to>
          <xdr:col>11</xdr:col>
          <xdr:colOff>0</xdr:colOff>
          <xdr:row>39</xdr:row>
          <xdr:rowOff>1341120</xdr:rowOff>
        </xdr:to>
        <xdr:pic>
          <xdr:nvPicPr>
            <xdr:cNvPr id="268712" name="Picture 18461">
              <a:extLst>
                <a:ext uri="{FF2B5EF4-FFF2-40B4-BE49-F238E27FC236}">
                  <a16:creationId xmlns:a16="http://schemas.microsoft.com/office/drawing/2014/main" id="{8ECC5661-2371-E477-05D5-A4E1E70603E0}"/>
                </a:ext>
              </a:extLst>
            </xdr:cNvPr>
            <xdr:cNvPicPr>
              <a:picLocks noChangeAspect="1" noChangeArrowheads="1"/>
              <a:extLst>
                <a:ext uri="{84589F7E-364E-4C9E-8A38-B11213B215E9}">
                  <a14:cameraTool cellRange="'MEM. CÁLCULO'!$D$168:$N$175" spid="_x0000_s319739"/>
                </a:ext>
              </a:extLst>
            </xdr:cNvPicPr>
          </xdr:nvPicPr>
          <xdr:blipFill>
            <a:blip xmlns:r="http://schemas.openxmlformats.org/officeDocument/2006/relationships" r:embed="rId44"/>
            <a:srcRect/>
            <a:stretch>
              <a:fillRect/>
            </a:stretch>
          </xdr:blipFill>
          <xdr:spPr bwMode="auto">
            <a:xfrm>
              <a:off x="12352020" y="18889980"/>
              <a:ext cx="6408420" cy="13792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1295400</xdr:colOff>
          <xdr:row>17</xdr:row>
          <xdr:rowOff>137160</xdr:rowOff>
        </xdr:from>
        <xdr:to>
          <xdr:col>11</xdr:col>
          <xdr:colOff>0</xdr:colOff>
          <xdr:row>18</xdr:row>
          <xdr:rowOff>45720</xdr:rowOff>
        </xdr:to>
        <xdr:pic>
          <xdr:nvPicPr>
            <xdr:cNvPr id="268713" name="Picture 18462">
              <a:extLst>
                <a:ext uri="{FF2B5EF4-FFF2-40B4-BE49-F238E27FC236}">
                  <a16:creationId xmlns:a16="http://schemas.microsoft.com/office/drawing/2014/main" id="{2646C1A7-C2E0-FF1F-2CA0-88CB0E123441}"/>
                </a:ext>
              </a:extLst>
            </xdr:cNvPr>
            <xdr:cNvPicPr>
              <a:picLocks noChangeAspect="1" noChangeArrowheads="1"/>
              <a:extLst>
                <a:ext uri="{84589F7E-364E-4C9E-8A38-B11213B215E9}">
                  <a14:cameraTool cellRange="'MEM. CÁLCULO'!$D$99:$N$102" spid="_x0000_s319740"/>
                </a:ext>
              </a:extLst>
            </xdr:cNvPicPr>
          </xdr:nvPicPr>
          <xdr:blipFill>
            <a:blip xmlns:r="http://schemas.openxmlformats.org/officeDocument/2006/relationships" r:embed="rId45"/>
            <a:srcRect/>
            <a:stretch>
              <a:fillRect/>
            </a:stretch>
          </xdr:blipFill>
          <xdr:spPr bwMode="auto">
            <a:xfrm>
              <a:off x="15948660" y="6659880"/>
              <a:ext cx="2811780" cy="6934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41</xdr:row>
          <xdr:rowOff>0</xdr:rowOff>
        </xdr:from>
        <xdr:to>
          <xdr:col>11</xdr:col>
          <xdr:colOff>0</xdr:colOff>
          <xdr:row>41</xdr:row>
          <xdr:rowOff>213360</xdr:rowOff>
        </xdr:to>
        <xdr:pic>
          <xdr:nvPicPr>
            <xdr:cNvPr id="268714" name="Picture 18463">
              <a:extLst>
                <a:ext uri="{FF2B5EF4-FFF2-40B4-BE49-F238E27FC236}">
                  <a16:creationId xmlns:a16="http://schemas.microsoft.com/office/drawing/2014/main" id="{BA33CC28-F4D7-9E1B-3706-0B06939D2DDB}"/>
                </a:ext>
              </a:extLst>
            </xdr:cNvPr>
            <xdr:cNvPicPr>
              <a:picLocks noChangeAspect="1" noChangeArrowheads="1"/>
              <a:extLst>
                <a:ext uri="{84589F7E-364E-4C9E-8A38-B11213B215E9}">
                  <a14:cameraTool cellRange="'MEM. CÁLCULO'!$D$180:$N$180" spid="_x0000_s319741"/>
                </a:ext>
              </a:extLst>
            </xdr:cNvPicPr>
          </xdr:nvPicPr>
          <xdr:blipFill>
            <a:blip xmlns:r="http://schemas.openxmlformats.org/officeDocument/2006/relationships" r:embed="rId120"/>
            <a:srcRect/>
            <a:stretch>
              <a:fillRect/>
            </a:stretch>
          </xdr:blipFill>
          <xdr:spPr bwMode="auto">
            <a:xfrm>
              <a:off x="12344400" y="20878800"/>
              <a:ext cx="6416040" cy="21336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83820</xdr:colOff>
          <xdr:row>43</xdr:row>
          <xdr:rowOff>0</xdr:rowOff>
        </xdr:from>
        <xdr:to>
          <xdr:col>11</xdr:col>
          <xdr:colOff>0</xdr:colOff>
          <xdr:row>43</xdr:row>
          <xdr:rowOff>944880</xdr:rowOff>
        </xdr:to>
        <xdr:pic>
          <xdr:nvPicPr>
            <xdr:cNvPr id="268715" name="Picture 18464">
              <a:extLst>
                <a:ext uri="{FF2B5EF4-FFF2-40B4-BE49-F238E27FC236}">
                  <a16:creationId xmlns:a16="http://schemas.microsoft.com/office/drawing/2014/main" id="{F31056F0-4FFA-AAE9-C2B6-4AC8B5A247B7}"/>
                </a:ext>
              </a:extLst>
            </xdr:cNvPr>
            <xdr:cNvPicPr>
              <a:picLocks noChangeAspect="1" noChangeArrowheads="1"/>
              <a:extLst>
                <a:ext uri="{84589F7E-364E-4C9E-8A38-B11213B215E9}">
                  <a14:cameraTool cellRange="'MEM. CÁLCULO'!$D$185:$N$191" spid="_x0000_s319742"/>
                </a:ext>
              </a:extLst>
            </xdr:cNvPicPr>
          </xdr:nvPicPr>
          <xdr:blipFill>
            <a:blip xmlns:r="http://schemas.openxmlformats.org/officeDocument/2006/relationships" r:embed="rId5"/>
            <a:srcRect/>
            <a:stretch>
              <a:fillRect/>
            </a:stretch>
          </xdr:blipFill>
          <xdr:spPr bwMode="auto">
            <a:xfrm>
              <a:off x="12359640" y="21800820"/>
              <a:ext cx="6400800" cy="9448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44</xdr:row>
          <xdr:rowOff>60960</xdr:rowOff>
        </xdr:from>
        <xdr:to>
          <xdr:col>10</xdr:col>
          <xdr:colOff>3169920</xdr:colOff>
          <xdr:row>44</xdr:row>
          <xdr:rowOff>1143000</xdr:rowOff>
        </xdr:to>
        <xdr:pic>
          <xdr:nvPicPr>
            <xdr:cNvPr id="268716" name="Picture 18465">
              <a:extLst>
                <a:ext uri="{FF2B5EF4-FFF2-40B4-BE49-F238E27FC236}">
                  <a16:creationId xmlns:a16="http://schemas.microsoft.com/office/drawing/2014/main" id="{7F712FA7-588F-E948-FE8D-DD6E35D5F826}"/>
                </a:ext>
              </a:extLst>
            </xdr:cNvPr>
            <xdr:cNvPicPr>
              <a:picLocks noChangeAspect="1" noChangeArrowheads="1"/>
              <a:extLst>
                <a:ext uri="{84589F7E-364E-4C9E-8A38-B11213B215E9}">
                  <a14:cameraTool cellRange="'MEM. CÁLCULO'!$D$196:$N$203" spid="_x0000_s319743"/>
                </a:ext>
              </a:extLst>
            </xdr:cNvPicPr>
          </xdr:nvPicPr>
          <xdr:blipFill>
            <a:blip xmlns:r="http://schemas.openxmlformats.org/officeDocument/2006/relationships" r:embed="rId133"/>
            <a:srcRect/>
            <a:stretch>
              <a:fillRect/>
            </a:stretch>
          </xdr:blipFill>
          <xdr:spPr bwMode="auto">
            <a:xfrm>
              <a:off x="12336780" y="23088600"/>
              <a:ext cx="5486400" cy="10820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46</xdr:row>
          <xdr:rowOff>0</xdr:rowOff>
        </xdr:from>
        <xdr:to>
          <xdr:col>10</xdr:col>
          <xdr:colOff>3177540</xdr:colOff>
          <xdr:row>46</xdr:row>
          <xdr:rowOff>220980</xdr:rowOff>
        </xdr:to>
        <xdr:pic>
          <xdr:nvPicPr>
            <xdr:cNvPr id="268717" name="Picture 18466">
              <a:extLst>
                <a:ext uri="{FF2B5EF4-FFF2-40B4-BE49-F238E27FC236}">
                  <a16:creationId xmlns:a16="http://schemas.microsoft.com/office/drawing/2014/main" id="{C37B6DBF-613D-FF6D-70D2-7CAF2E5DD71E}"/>
                </a:ext>
              </a:extLst>
            </xdr:cNvPr>
            <xdr:cNvPicPr>
              <a:picLocks noChangeAspect="1" noChangeArrowheads="1"/>
              <a:extLst>
                <a:ext uri="{84589F7E-364E-4C9E-8A38-B11213B215E9}">
                  <a14:cameraTool cellRange="'MEM. CÁLCULO'!$D$208:$N$208" spid="_x0000_s319744"/>
                </a:ext>
              </a:extLst>
            </xdr:cNvPicPr>
          </xdr:nvPicPr>
          <xdr:blipFill>
            <a:blip xmlns:r="http://schemas.openxmlformats.org/officeDocument/2006/relationships" r:embed="rId7"/>
            <a:srcRect/>
            <a:stretch>
              <a:fillRect/>
            </a:stretch>
          </xdr:blipFill>
          <xdr:spPr bwMode="auto">
            <a:xfrm>
              <a:off x="12367260" y="25046940"/>
              <a:ext cx="5463540" cy="2209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48</xdr:row>
          <xdr:rowOff>0</xdr:rowOff>
        </xdr:from>
        <xdr:to>
          <xdr:col>11</xdr:col>
          <xdr:colOff>0</xdr:colOff>
          <xdr:row>48</xdr:row>
          <xdr:rowOff>944880</xdr:rowOff>
        </xdr:to>
        <xdr:pic>
          <xdr:nvPicPr>
            <xdr:cNvPr id="268718" name="Picture 18467">
              <a:extLst>
                <a:ext uri="{FF2B5EF4-FFF2-40B4-BE49-F238E27FC236}">
                  <a16:creationId xmlns:a16="http://schemas.microsoft.com/office/drawing/2014/main" id="{5A998735-9780-04C6-A609-957091611FD4}"/>
                </a:ext>
              </a:extLst>
            </xdr:cNvPr>
            <xdr:cNvPicPr>
              <a:picLocks noChangeAspect="1" noChangeArrowheads="1"/>
              <a:extLst>
                <a:ext uri="{84589F7E-364E-4C9E-8A38-B11213B215E9}">
                  <a14:cameraTool cellRange="'MEM. CÁLCULO'!$D$213:$N$219" spid="_x0000_s319745"/>
                </a:ext>
              </a:extLst>
            </xdr:cNvPicPr>
          </xdr:nvPicPr>
          <xdr:blipFill>
            <a:blip xmlns:r="http://schemas.openxmlformats.org/officeDocument/2006/relationships" r:embed="rId8"/>
            <a:srcRect/>
            <a:stretch>
              <a:fillRect/>
            </a:stretch>
          </xdr:blipFill>
          <xdr:spPr bwMode="auto">
            <a:xfrm>
              <a:off x="12367260" y="27561540"/>
              <a:ext cx="6393180" cy="9448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50</xdr:row>
          <xdr:rowOff>30480</xdr:rowOff>
        </xdr:from>
        <xdr:to>
          <xdr:col>11</xdr:col>
          <xdr:colOff>0</xdr:colOff>
          <xdr:row>50</xdr:row>
          <xdr:rowOff>807720</xdr:rowOff>
        </xdr:to>
        <xdr:pic>
          <xdr:nvPicPr>
            <xdr:cNvPr id="268719" name="Picture 18468">
              <a:extLst>
                <a:ext uri="{FF2B5EF4-FFF2-40B4-BE49-F238E27FC236}">
                  <a16:creationId xmlns:a16="http://schemas.microsoft.com/office/drawing/2014/main" id="{48890F29-29FD-B5AC-7DC9-FCDE2ACD0999}"/>
                </a:ext>
              </a:extLst>
            </xdr:cNvPr>
            <xdr:cNvPicPr>
              <a:picLocks noChangeAspect="1" noChangeArrowheads="1"/>
              <a:extLst>
                <a:ext uri="{84589F7E-364E-4C9E-8A38-B11213B215E9}">
                  <a14:cameraTool cellRange="'MEM. CÁLCULO'!$D$224:$N$227" spid="_x0000_s319746"/>
                </a:ext>
              </a:extLst>
            </xdr:cNvPicPr>
          </xdr:nvPicPr>
          <xdr:blipFill>
            <a:blip xmlns:r="http://schemas.openxmlformats.org/officeDocument/2006/relationships" r:embed="rId49"/>
            <a:srcRect/>
            <a:stretch>
              <a:fillRect/>
            </a:stretch>
          </xdr:blipFill>
          <xdr:spPr bwMode="auto">
            <a:xfrm>
              <a:off x="12321540" y="31021020"/>
              <a:ext cx="6438900" cy="7772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55</xdr:row>
          <xdr:rowOff>60960</xdr:rowOff>
        </xdr:from>
        <xdr:to>
          <xdr:col>11</xdr:col>
          <xdr:colOff>0</xdr:colOff>
          <xdr:row>55</xdr:row>
          <xdr:rowOff>739140</xdr:rowOff>
        </xdr:to>
        <xdr:pic>
          <xdr:nvPicPr>
            <xdr:cNvPr id="268720" name="Picture 18469">
              <a:extLst>
                <a:ext uri="{FF2B5EF4-FFF2-40B4-BE49-F238E27FC236}">
                  <a16:creationId xmlns:a16="http://schemas.microsoft.com/office/drawing/2014/main" id="{2D058085-56A1-512E-F418-E46814DF3BE7}"/>
                </a:ext>
              </a:extLst>
            </xdr:cNvPr>
            <xdr:cNvPicPr>
              <a:picLocks noChangeAspect="1" noChangeArrowheads="1"/>
              <a:extLst>
                <a:ext uri="{84589F7E-364E-4C9E-8A38-B11213B215E9}">
                  <a14:cameraTool cellRange="'MEM. CÁLCULO'!$D$239:$N$243" spid="_x0000_s319747"/>
                </a:ext>
              </a:extLst>
            </xdr:cNvPicPr>
          </xdr:nvPicPr>
          <xdr:blipFill>
            <a:blip xmlns:r="http://schemas.openxmlformats.org/officeDocument/2006/relationships" r:embed="rId10"/>
            <a:srcRect/>
            <a:stretch>
              <a:fillRect/>
            </a:stretch>
          </xdr:blipFill>
          <xdr:spPr bwMode="auto">
            <a:xfrm>
              <a:off x="12321540" y="33467040"/>
              <a:ext cx="6438900" cy="6781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56</xdr:row>
          <xdr:rowOff>60960</xdr:rowOff>
        </xdr:from>
        <xdr:to>
          <xdr:col>11</xdr:col>
          <xdr:colOff>0</xdr:colOff>
          <xdr:row>56</xdr:row>
          <xdr:rowOff>701040</xdr:rowOff>
        </xdr:to>
        <xdr:pic>
          <xdr:nvPicPr>
            <xdr:cNvPr id="268721" name="Picture 18470">
              <a:extLst>
                <a:ext uri="{FF2B5EF4-FFF2-40B4-BE49-F238E27FC236}">
                  <a16:creationId xmlns:a16="http://schemas.microsoft.com/office/drawing/2014/main" id="{A66230F0-44B5-8AE6-C1EE-8E4DE670F0D4}"/>
                </a:ext>
              </a:extLst>
            </xdr:cNvPr>
            <xdr:cNvPicPr>
              <a:picLocks noChangeAspect="1" noChangeArrowheads="1"/>
              <a:extLst>
                <a:ext uri="{84589F7E-364E-4C9E-8A38-B11213B215E9}">
                  <a14:cameraTool cellRange="'MEM. CÁLCULO'!$D$249:$N$252" spid="_x0000_s319748"/>
                </a:ext>
              </a:extLst>
            </xdr:cNvPicPr>
          </xdr:nvPicPr>
          <xdr:blipFill>
            <a:blip xmlns:r="http://schemas.openxmlformats.org/officeDocument/2006/relationships" r:embed="rId51"/>
            <a:srcRect/>
            <a:stretch>
              <a:fillRect/>
            </a:stretch>
          </xdr:blipFill>
          <xdr:spPr bwMode="auto">
            <a:xfrm>
              <a:off x="12336780" y="34549080"/>
              <a:ext cx="6423660" cy="6400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53340</xdr:colOff>
          <xdr:row>60</xdr:row>
          <xdr:rowOff>30480</xdr:rowOff>
        </xdr:from>
        <xdr:to>
          <xdr:col>11</xdr:col>
          <xdr:colOff>0</xdr:colOff>
          <xdr:row>60</xdr:row>
          <xdr:rowOff>1112520</xdr:rowOff>
        </xdr:to>
        <xdr:pic>
          <xdr:nvPicPr>
            <xdr:cNvPr id="268722" name="Picture 18471">
              <a:extLst>
                <a:ext uri="{FF2B5EF4-FFF2-40B4-BE49-F238E27FC236}">
                  <a16:creationId xmlns:a16="http://schemas.microsoft.com/office/drawing/2014/main" id="{0A10D2DF-52AC-B6FE-A65F-3286A4879BFA}"/>
                </a:ext>
              </a:extLst>
            </xdr:cNvPr>
            <xdr:cNvPicPr>
              <a:picLocks noChangeAspect="1" noChangeArrowheads="1"/>
              <a:extLst>
                <a:ext uri="{84589F7E-364E-4C9E-8A38-B11213B215E9}">
                  <a14:cameraTool cellRange="'MEM. CÁLCULO'!$D$259:$N$266" spid="_x0000_s319749"/>
                </a:ext>
              </a:extLst>
            </xdr:cNvPicPr>
          </xdr:nvPicPr>
          <xdr:blipFill>
            <a:blip xmlns:r="http://schemas.openxmlformats.org/officeDocument/2006/relationships" r:embed="rId134"/>
            <a:srcRect/>
            <a:stretch>
              <a:fillRect/>
            </a:stretch>
          </xdr:blipFill>
          <xdr:spPr bwMode="auto">
            <a:xfrm>
              <a:off x="12329160" y="37536120"/>
              <a:ext cx="6431280" cy="10820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62</xdr:row>
          <xdr:rowOff>60960</xdr:rowOff>
        </xdr:from>
        <xdr:to>
          <xdr:col>11</xdr:col>
          <xdr:colOff>0</xdr:colOff>
          <xdr:row>62</xdr:row>
          <xdr:rowOff>1005840</xdr:rowOff>
        </xdr:to>
        <xdr:pic>
          <xdr:nvPicPr>
            <xdr:cNvPr id="268723" name="Picture 217299">
              <a:extLst>
                <a:ext uri="{FF2B5EF4-FFF2-40B4-BE49-F238E27FC236}">
                  <a16:creationId xmlns:a16="http://schemas.microsoft.com/office/drawing/2014/main" id="{BE3EE9B1-3A07-A0B0-25B8-90F450AF6361}"/>
                </a:ext>
              </a:extLst>
            </xdr:cNvPr>
            <xdr:cNvPicPr>
              <a:picLocks noChangeAspect="1" noChangeArrowheads="1"/>
              <a:extLst>
                <a:ext uri="{84589F7E-364E-4C9E-8A38-B11213B215E9}">
                  <a14:cameraTool cellRange="'MEM. CÁLCULO'!$D$271:$N$277" spid="_x0000_s319750"/>
                </a:ext>
              </a:extLst>
            </xdr:cNvPicPr>
          </xdr:nvPicPr>
          <xdr:blipFill>
            <a:blip xmlns:r="http://schemas.openxmlformats.org/officeDocument/2006/relationships" r:embed="rId84"/>
            <a:srcRect/>
            <a:stretch>
              <a:fillRect/>
            </a:stretch>
          </xdr:blipFill>
          <xdr:spPr bwMode="auto">
            <a:xfrm>
              <a:off x="12321540" y="39212520"/>
              <a:ext cx="6438900" cy="9448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239</xdr:row>
          <xdr:rowOff>137160</xdr:rowOff>
        </xdr:from>
        <xdr:to>
          <xdr:col>10</xdr:col>
          <xdr:colOff>3147060</xdr:colOff>
          <xdr:row>239</xdr:row>
          <xdr:rowOff>342900</xdr:rowOff>
        </xdr:to>
        <xdr:pic>
          <xdr:nvPicPr>
            <xdr:cNvPr id="268724" name="Picture 217300">
              <a:extLst>
                <a:ext uri="{FF2B5EF4-FFF2-40B4-BE49-F238E27FC236}">
                  <a16:creationId xmlns:a16="http://schemas.microsoft.com/office/drawing/2014/main" id="{D3793015-FC25-BB2A-173F-D29E3763DAE5}"/>
                </a:ext>
              </a:extLst>
            </xdr:cNvPr>
            <xdr:cNvPicPr>
              <a:picLocks noChangeAspect="1" noChangeArrowheads="1"/>
              <a:extLst>
                <a:ext uri="{84589F7E-364E-4C9E-8A38-B11213B215E9}">
                  <a14:cameraTool cellRange="'MEM. CÁLCULO'!$D$926:$N$926" spid="_x0000_s319751"/>
                </a:ext>
              </a:extLst>
            </xdr:cNvPicPr>
          </xdr:nvPicPr>
          <xdr:blipFill>
            <a:blip xmlns:r="http://schemas.openxmlformats.org/officeDocument/2006/relationships" r:embed="rId85"/>
            <a:srcRect/>
            <a:stretch>
              <a:fillRect/>
            </a:stretch>
          </xdr:blipFill>
          <xdr:spPr bwMode="auto">
            <a:xfrm>
              <a:off x="12336780" y="144208500"/>
              <a:ext cx="5463540" cy="2057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xdr:colOff>
          <xdr:row>242</xdr:row>
          <xdr:rowOff>121920</xdr:rowOff>
        </xdr:from>
        <xdr:to>
          <xdr:col>10</xdr:col>
          <xdr:colOff>3169920</xdr:colOff>
          <xdr:row>242</xdr:row>
          <xdr:rowOff>1600200</xdr:rowOff>
        </xdr:to>
        <xdr:pic>
          <xdr:nvPicPr>
            <xdr:cNvPr id="268725" name="Picture 217301">
              <a:extLst>
                <a:ext uri="{FF2B5EF4-FFF2-40B4-BE49-F238E27FC236}">
                  <a16:creationId xmlns:a16="http://schemas.microsoft.com/office/drawing/2014/main" id="{F2EA97F6-9B4D-E078-E23E-B097520A2B86}"/>
                </a:ext>
              </a:extLst>
            </xdr:cNvPr>
            <xdr:cNvPicPr>
              <a:picLocks noChangeAspect="1" noChangeArrowheads="1"/>
              <a:extLst>
                <a:ext uri="{84589F7E-364E-4C9E-8A38-B11213B215E9}">
                  <a14:cameraTool cellRange="'MEM. CÁLCULO'!$D$936:$N$946" spid="_x0000_s319752"/>
                </a:ext>
              </a:extLst>
            </xdr:cNvPicPr>
          </xdr:nvPicPr>
          <xdr:blipFill>
            <a:blip xmlns:r="http://schemas.openxmlformats.org/officeDocument/2006/relationships" r:embed="rId54"/>
            <a:srcRect/>
            <a:stretch>
              <a:fillRect/>
            </a:stretch>
          </xdr:blipFill>
          <xdr:spPr bwMode="auto">
            <a:xfrm>
              <a:off x="12291060" y="146128740"/>
              <a:ext cx="5532120" cy="14782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243</xdr:row>
          <xdr:rowOff>121920</xdr:rowOff>
        </xdr:from>
        <xdr:to>
          <xdr:col>10</xdr:col>
          <xdr:colOff>3177540</xdr:colOff>
          <xdr:row>243</xdr:row>
          <xdr:rowOff>1737360</xdr:rowOff>
        </xdr:to>
        <xdr:pic>
          <xdr:nvPicPr>
            <xdr:cNvPr id="268726" name="Picture 217302">
              <a:extLst>
                <a:ext uri="{FF2B5EF4-FFF2-40B4-BE49-F238E27FC236}">
                  <a16:creationId xmlns:a16="http://schemas.microsoft.com/office/drawing/2014/main" id="{20CC9647-783F-CD68-50DE-12D4D0F1726B}"/>
                </a:ext>
              </a:extLst>
            </xdr:cNvPr>
            <xdr:cNvPicPr>
              <a:picLocks noChangeAspect="1" noChangeArrowheads="1"/>
              <a:extLst>
                <a:ext uri="{84589F7E-364E-4C9E-8A38-B11213B215E9}">
                  <a14:cameraTool cellRange="'MEM. CÁLCULO'!$D$951:$N$962" spid="_x0000_s319753"/>
                </a:ext>
              </a:extLst>
            </xdr:cNvPicPr>
          </xdr:nvPicPr>
          <xdr:blipFill>
            <a:blip xmlns:r="http://schemas.openxmlformats.org/officeDocument/2006/relationships" r:embed="rId55"/>
            <a:srcRect/>
            <a:stretch>
              <a:fillRect/>
            </a:stretch>
          </xdr:blipFill>
          <xdr:spPr bwMode="auto">
            <a:xfrm>
              <a:off x="12313920" y="148338540"/>
              <a:ext cx="5516880" cy="16154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245</xdr:row>
          <xdr:rowOff>91440</xdr:rowOff>
        </xdr:from>
        <xdr:to>
          <xdr:col>11</xdr:col>
          <xdr:colOff>0</xdr:colOff>
          <xdr:row>245</xdr:row>
          <xdr:rowOff>320040</xdr:rowOff>
        </xdr:to>
        <xdr:pic>
          <xdr:nvPicPr>
            <xdr:cNvPr id="268727" name="Picture 217303">
              <a:extLst>
                <a:ext uri="{FF2B5EF4-FFF2-40B4-BE49-F238E27FC236}">
                  <a16:creationId xmlns:a16="http://schemas.microsoft.com/office/drawing/2014/main" id="{D5C4BDD3-46BD-E771-408E-8598213E18BB}"/>
                </a:ext>
              </a:extLst>
            </xdr:cNvPr>
            <xdr:cNvPicPr>
              <a:picLocks noChangeAspect="1" noChangeArrowheads="1"/>
              <a:extLst>
                <a:ext uri="{84589F7E-364E-4C9E-8A38-B11213B215E9}">
                  <a14:cameraTool cellRange="'MEM. CÁLCULO'!$D$967:$N$967" spid="_x0000_s319754"/>
                </a:ext>
              </a:extLst>
            </xdr:cNvPicPr>
          </xdr:nvPicPr>
          <xdr:blipFill>
            <a:blip xmlns:r="http://schemas.openxmlformats.org/officeDocument/2006/relationships" r:embed="rId56"/>
            <a:srcRect/>
            <a:stretch>
              <a:fillRect/>
            </a:stretch>
          </xdr:blipFill>
          <xdr:spPr bwMode="auto">
            <a:xfrm>
              <a:off x="12344400" y="151287480"/>
              <a:ext cx="6416040" cy="22860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247</xdr:row>
          <xdr:rowOff>60960</xdr:rowOff>
        </xdr:from>
        <xdr:to>
          <xdr:col>11</xdr:col>
          <xdr:colOff>0</xdr:colOff>
          <xdr:row>247</xdr:row>
          <xdr:rowOff>251460</xdr:rowOff>
        </xdr:to>
        <xdr:pic>
          <xdr:nvPicPr>
            <xdr:cNvPr id="268728" name="Picture 217304">
              <a:extLst>
                <a:ext uri="{FF2B5EF4-FFF2-40B4-BE49-F238E27FC236}">
                  <a16:creationId xmlns:a16="http://schemas.microsoft.com/office/drawing/2014/main" id="{28749DCC-28E5-BE35-A6E4-BB76A4AC321E}"/>
                </a:ext>
              </a:extLst>
            </xdr:cNvPr>
            <xdr:cNvPicPr>
              <a:picLocks noChangeAspect="1" noChangeArrowheads="1"/>
              <a:extLst>
                <a:ext uri="{84589F7E-364E-4C9E-8A38-B11213B215E9}">
                  <a14:cameraTool cellRange="'MEM. CÁLCULO'!$D$972:$N$972" spid="_x0000_s319755"/>
                </a:ext>
              </a:extLst>
            </xdr:cNvPicPr>
          </xdr:nvPicPr>
          <xdr:blipFill>
            <a:blip xmlns:r="http://schemas.openxmlformats.org/officeDocument/2006/relationships" r:embed="rId57"/>
            <a:srcRect/>
            <a:stretch>
              <a:fillRect/>
            </a:stretch>
          </xdr:blipFill>
          <xdr:spPr bwMode="auto">
            <a:xfrm>
              <a:off x="12306300" y="152544780"/>
              <a:ext cx="6454140" cy="19050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249</xdr:row>
          <xdr:rowOff>137160</xdr:rowOff>
        </xdr:from>
        <xdr:to>
          <xdr:col>10</xdr:col>
          <xdr:colOff>3177540</xdr:colOff>
          <xdr:row>249</xdr:row>
          <xdr:rowOff>1615440</xdr:rowOff>
        </xdr:to>
        <xdr:pic>
          <xdr:nvPicPr>
            <xdr:cNvPr id="268729" name="Picture 217305">
              <a:extLst>
                <a:ext uri="{FF2B5EF4-FFF2-40B4-BE49-F238E27FC236}">
                  <a16:creationId xmlns:a16="http://schemas.microsoft.com/office/drawing/2014/main" id="{BF5A9A4D-4503-D2A0-5D28-DFA54C130C19}"/>
                </a:ext>
              </a:extLst>
            </xdr:cNvPr>
            <xdr:cNvPicPr>
              <a:picLocks noChangeAspect="1" noChangeArrowheads="1"/>
              <a:extLst>
                <a:ext uri="{84589F7E-364E-4C9E-8A38-B11213B215E9}">
                  <a14:cameraTool cellRange="'MEM. CÁLCULO'!$D$977:$N$987" spid="_x0000_s319756"/>
                </a:ext>
              </a:extLst>
            </xdr:cNvPicPr>
          </xdr:nvPicPr>
          <xdr:blipFill>
            <a:blip xmlns:r="http://schemas.openxmlformats.org/officeDocument/2006/relationships" r:embed="rId135"/>
            <a:srcRect/>
            <a:stretch>
              <a:fillRect/>
            </a:stretch>
          </xdr:blipFill>
          <xdr:spPr bwMode="auto">
            <a:xfrm>
              <a:off x="12344400" y="153253440"/>
              <a:ext cx="5486400" cy="14782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xdr:colOff>
          <xdr:row>251</xdr:row>
          <xdr:rowOff>99060</xdr:rowOff>
        </xdr:from>
        <xdr:to>
          <xdr:col>11</xdr:col>
          <xdr:colOff>0</xdr:colOff>
          <xdr:row>251</xdr:row>
          <xdr:rowOff>335280</xdr:rowOff>
        </xdr:to>
        <xdr:pic>
          <xdr:nvPicPr>
            <xdr:cNvPr id="268730" name="Picture 217306">
              <a:extLst>
                <a:ext uri="{FF2B5EF4-FFF2-40B4-BE49-F238E27FC236}">
                  <a16:creationId xmlns:a16="http://schemas.microsoft.com/office/drawing/2014/main" id="{59A4E5D2-466A-A2F1-BBAE-BDDE25549AA1}"/>
                </a:ext>
              </a:extLst>
            </xdr:cNvPr>
            <xdr:cNvPicPr>
              <a:picLocks noChangeAspect="1" noChangeArrowheads="1"/>
              <a:extLst>
                <a:ext uri="{84589F7E-364E-4C9E-8A38-B11213B215E9}">
                  <a14:cameraTool cellRange="'MEM. CÁLCULO'!$D$992:$M$992" spid="_x0000_s319757"/>
                </a:ext>
              </a:extLst>
            </xdr:cNvPicPr>
          </xdr:nvPicPr>
          <xdr:blipFill>
            <a:blip xmlns:r="http://schemas.openxmlformats.org/officeDocument/2006/relationships" r:embed="rId136"/>
            <a:srcRect/>
            <a:stretch>
              <a:fillRect/>
            </a:stretch>
          </xdr:blipFill>
          <xdr:spPr bwMode="auto">
            <a:xfrm>
              <a:off x="12283440" y="155699460"/>
              <a:ext cx="6477000" cy="2362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257</xdr:row>
          <xdr:rowOff>182880</xdr:rowOff>
        </xdr:from>
        <xdr:to>
          <xdr:col>11</xdr:col>
          <xdr:colOff>0</xdr:colOff>
          <xdr:row>257</xdr:row>
          <xdr:rowOff>365760</xdr:rowOff>
        </xdr:to>
        <xdr:pic>
          <xdr:nvPicPr>
            <xdr:cNvPr id="268731" name="Picture 217307">
              <a:extLst>
                <a:ext uri="{FF2B5EF4-FFF2-40B4-BE49-F238E27FC236}">
                  <a16:creationId xmlns:a16="http://schemas.microsoft.com/office/drawing/2014/main" id="{3696F3F5-6B1A-1884-0594-1CA4857BB6C1}"/>
                </a:ext>
              </a:extLst>
            </xdr:cNvPr>
            <xdr:cNvPicPr>
              <a:picLocks noChangeAspect="1" noChangeArrowheads="1"/>
              <a:extLst>
                <a:ext uri="{84589F7E-364E-4C9E-8A38-B11213B215E9}">
                  <a14:cameraTool cellRange="'MEM. CÁLCULO'!$D$999:$N$999" spid="_x0000_s319758"/>
                </a:ext>
              </a:extLst>
            </xdr:cNvPicPr>
          </xdr:nvPicPr>
          <xdr:blipFill>
            <a:blip xmlns:r="http://schemas.openxmlformats.org/officeDocument/2006/relationships" r:embed="rId60"/>
            <a:srcRect/>
            <a:stretch>
              <a:fillRect/>
            </a:stretch>
          </xdr:blipFill>
          <xdr:spPr bwMode="auto">
            <a:xfrm>
              <a:off x="12336780" y="157650180"/>
              <a:ext cx="6423660" cy="1828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38</xdr:row>
          <xdr:rowOff>129540</xdr:rowOff>
        </xdr:from>
        <xdr:to>
          <xdr:col>11</xdr:col>
          <xdr:colOff>0</xdr:colOff>
          <xdr:row>39</xdr:row>
          <xdr:rowOff>1341120</xdr:rowOff>
        </xdr:to>
        <xdr:pic>
          <xdr:nvPicPr>
            <xdr:cNvPr id="268732" name="Picture 18481">
              <a:extLst>
                <a:ext uri="{FF2B5EF4-FFF2-40B4-BE49-F238E27FC236}">
                  <a16:creationId xmlns:a16="http://schemas.microsoft.com/office/drawing/2014/main" id="{879968B2-9E20-CD63-0DCF-9E36A549CF82}"/>
                </a:ext>
              </a:extLst>
            </xdr:cNvPr>
            <xdr:cNvPicPr>
              <a:picLocks noChangeAspect="1" noChangeArrowheads="1"/>
              <a:extLst>
                <a:ext uri="{84589F7E-364E-4C9E-8A38-B11213B215E9}">
                  <a14:cameraTool cellRange="'MEM. CÁLCULO'!$D$168:$N$175" spid="_x0000_s319759"/>
                </a:ext>
              </a:extLst>
            </xdr:cNvPicPr>
          </xdr:nvPicPr>
          <xdr:blipFill>
            <a:blip xmlns:r="http://schemas.openxmlformats.org/officeDocument/2006/relationships" r:embed="rId61"/>
            <a:srcRect/>
            <a:stretch>
              <a:fillRect/>
            </a:stretch>
          </xdr:blipFill>
          <xdr:spPr bwMode="auto">
            <a:xfrm>
              <a:off x="12352020" y="18889980"/>
              <a:ext cx="6408420" cy="13792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2369820</xdr:colOff>
          <xdr:row>17</xdr:row>
          <xdr:rowOff>137160</xdr:rowOff>
        </xdr:from>
        <xdr:to>
          <xdr:col>11</xdr:col>
          <xdr:colOff>0</xdr:colOff>
          <xdr:row>18</xdr:row>
          <xdr:rowOff>45720</xdr:rowOff>
        </xdr:to>
        <xdr:pic>
          <xdr:nvPicPr>
            <xdr:cNvPr id="268733" name="Picture 18482">
              <a:extLst>
                <a:ext uri="{FF2B5EF4-FFF2-40B4-BE49-F238E27FC236}">
                  <a16:creationId xmlns:a16="http://schemas.microsoft.com/office/drawing/2014/main" id="{D54B81C9-11F3-656C-AF24-A0FC2B9DB467}"/>
                </a:ext>
              </a:extLst>
            </xdr:cNvPr>
            <xdr:cNvPicPr>
              <a:picLocks noChangeAspect="1" noChangeArrowheads="1"/>
              <a:extLst>
                <a:ext uri="{84589F7E-364E-4C9E-8A38-B11213B215E9}">
                  <a14:cameraTool cellRange="'MEM. CÁLCULO'!$D$99:$N$102" spid="_x0000_s319760"/>
                </a:ext>
              </a:extLst>
            </xdr:cNvPicPr>
          </xdr:nvPicPr>
          <xdr:blipFill>
            <a:blip xmlns:r="http://schemas.openxmlformats.org/officeDocument/2006/relationships" r:embed="rId137"/>
            <a:srcRect/>
            <a:stretch>
              <a:fillRect/>
            </a:stretch>
          </xdr:blipFill>
          <xdr:spPr bwMode="auto">
            <a:xfrm>
              <a:off x="17023080" y="6659880"/>
              <a:ext cx="1737360" cy="6934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41</xdr:row>
          <xdr:rowOff>0</xdr:rowOff>
        </xdr:from>
        <xdr:to>
          <xdr:col>11</xdr:col>
          <xdr:colOff>0</xdr:colOff>
          <xdr:row>41</xdr:row>
          <xdr:rowOff>213360</xdr:rowOff>
        </xdr:to>
        <xdr:pic>
          <xdr:nvPicPr>
            <xdr:cNvPr id="268734" name="Picture 18483">
              <a:extLst>
                <a:ext uri="{FF2B5EF4-FFF2-40B4-BE49-F238E27FC236}">
                  <a16:creationId xmlns:a16="http://schemas.microsoft.com/office/drawing/2014/main" id="{98C67ED7-1921-6E29-A094-48C3D82BBF63}"/>
                </a:ext>
              </a:extLst>
            </xdr:cNvPr>
            <xdr:cNvPicPr>
              <a:picLocks noChangeAspect="1" noChangeArrowheads="1"/>
              <a:extLst>
                <a:ext uri="{84589F7E-364E-4C9E-8A38-B11213B215E9}">
                  <a14:cameraTool cellRange="'MEM. CÁLCULO'!$D$180:$N$180" spid="_x0000_s319761"/>
                </a:ext>
              </a:extLst>
            </xdr:cNvPicPr>
          </xdr:nvPicPr>
          <xdr:blipFill>
            <a:blip xmlns:r="http://schemas.openxmlformats.org/officeDocument/2006/relationships" r:embed="rId120"/>
            <a:srcRect/>
            <a:stretch>
              <a:fillRect/>
            </a:stretch>
          </xdr:blipFill>
          <xdr:spPr bwMode="auto">
            <a:xfrm>
              <a:off x="12344400" y="20878800"/>
              <a:ext cx="6416040" cy="21336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83820</xdr:colOff>
          <xdr:row>43</xdr:row>
          <xdr:rowOff>0</xdr:rowOff>
        </xdr:from>
        <xdr:to>
          <xdr:col>11</xdr:col>
          <xdr:colOff>0</xdr:colOff>
          <xdr:row>43</xdr:row>
          <xdr:rowOff>944880</xdr:rowOff>
        </xdr:to>
        <xdr:pic>
          <xdr:nvPicPr>
            <xdr:cNvPr id="268735" name="Picture 18484">
              <a:extLst>
                <a:ext uri="{FF2B5EF4-FFF2-40B4-BE49-F238E27FC236}">
                  <a16:creationId xmlns:a16="http://schemas.microsoft.com/office/drawing/2014/main" id="{F17B9238-9DE3-1ED8-BF73-E2738FF1E221}"/>
                </a:ext>
              </a:extLst>
            </xdr:cNvPr>
            <xdr:cNvPicPr>
              <a:picLocks noChangeAspect="1" noChangeArrowheads="1"/>
              <a:extLst>
                <a:ext uri="{84589F7E-364E-4C9E-8A38-B11213B215E9}">
                  <a14:cameraTool cellRange="'MEM. CÁLCULO'!$D$185:$N$191" spid="_x0000_s319762"/>
                </a:ext>
              </a:extLst>
            </xdr:cNvPicPr>
          </xdr:nvPicPr>
          <xdr:blipFill>
            <a:blip xmlns:r="http://schemas.openxmlformats.org/officeDocument/2006/relationships" r:embed="rId138"/>
            <a:srcRect/>
            <a:stretch>
              <a:fillRect/>
            </a:stretch>
          </xdr:blipFill>
          <xdr:spPr bwMode="auto">
            <a:xfrm>
              <a:off x="12359640" y="21800820"/>
              <a:ext cx="6400800" cy="9448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44</xdr:row>
          <xdr:rowOff>60960</xdr:rowOff>
        </xdr:from>
        <xdr:to>
          <xdr:col>10</xdr:col>
          <xdr:colOff>3169920</xdr:colOff>
          <xdr:row>44</xdr:row>
          <xdr:rowOff>1143000</xdr:rowOff>
        </xdr:to>
        <xdr:pic>
          <xdr:nvPicPr>
            <xdr:cNvPr id="268736" name="Picture 18485">
              <a:extLst>
                <a:ext uri="{FF2B5EF4-FFF2-40B4-BE49-F238E27FC236}">
                  <a16:creationId xmlns:a16="http://schemas.microsoft.com/office/drawing/2014/main" id="{007712FC-F84D-E107-4F7D-B8203635FC28}"/>
                </a:ext>
              </a:extLst>
            </xdr:cNvPr>
            <xdr:cNvPicPr>
              <a:picLocks noChangeAspect="1" noChangeArrowheads="1"/>
              <a:extLst>
                <a:ext uri="{84589F7E-364E-4C9E-8A38-B11213B215E9}">
                  <a14:cameraTool cellRange="'MEM. CÁLCULO'!$D$196:$N$203" spid="_x0000_s319763"/>
                </a:ext>
              </a:extLst>
            </xdr:cNvPicPr>
          </xdr:nvPicPr>
          <xdr:blipFill>
            <a:blip xmlns:r="http://schemas.openxmlformats.org/officeDocument/2006/relationships" r:embed="rId47"/>
            <a:srcRect/>
            <a:stretch>
              <a:fillRect/>
            </a:stretch>
          </xdr:blipFill>
          <xdr:spPr bwMode="auto">
            <a:xfrm>
              <a:off x="12336780" y="23088600"/>
              <a:ext cx="5486400" cy="10820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46</xdr:row>
          <xdr:rowOff>0</xdr:rowOff>
        </xdr:from>
        <xdr:to>
          <xdr:col>10</xdr:col>
          <xdr:colOff>3177540</xdr:colOff>
          <xdr:row>46</xdr:row>
          <xdr:rowOff>220980</xdr:rowOff>
        </xdr:to>
        <xdr:pic>
          <xdr:nvPicPr>
            <xdr:cNvPr id="268737" name="Picture 18486">
              <a:extLst>
                <a:ext uri="{FF2B5EF4-FFF2-40B4-BE49-F238E27FC236}">
                  <a16:creationId xmlns:a16="http://schemas.microsoft.com/office/drawing/2014/main" id="{1AF746E2-DF75-BA51-E96B-24C0D726321F}"/>
                </a:ext>
              </a:extLst>
            </xdr:cNvPr>
            <xdr:cNvPicPr>
              <a:picLocks noChangeAspect="1" noChangeArrowheads="1"/>
              <a:extLst>
                <a:ext uri="{84589F7E-364E-4C9E-8A38-B11213B215E9}">
                  <a14:cameraTool cellRange="'MEM. CÁLCULO'!$D$208:$N$208" spid="_x0000_s319764"/>
                </a:ext>
              </a:extLst>
            </xdr:cNvPicPr>
          </xdr:nvPicPr>
          <xdr:blipFill>
            <a:blip xmlns:r="http://schemas.openxmlformats.org/officeDocument/2006/relationships" r:embed="rId7"/>
            <a:srcRect/>
            <a:stretch>
              <a:fillRect/>
            </a:stretch>
          </xdr:blipFill>
          <xdr:spPr bwMode="auto">
            <a:xfrm>
              <a:off x="12367260" y="25046940"/>
              <a:ext cx="5463540" cy="2209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48</xdr:row>
          <xdr:rowOff>0</xdr:rowOff>
        </xdr:from>
        <xdr:to>
          <xdr:col>11</xdr:col>
          <xdr:colOff>0</xdr:colOff>
          <xdr:row>48</xdr:row>
          <xdr:rowOff>944880</xdr:rowOff>
        </xdr:to>
        <xdr:pic>
          <xdr:nvPicPr>
            <xdr:cNvPr id="268738" name="Picture 18487">
              <a:extLst>
                <a:ext uri="{FF2B5EF4-FFF2-40B4-BE49-F238E27FC236}">
                  <a16:creationId xmlns:a16="http://schemas.microsoft.com/office/drawing/2014/main" id="{EA890A27-30B1-E6E2-BFBA-63BA02CA28E9}"/>
                </a:ext>
              </a:extLst>
            </xdr:cNvPr>
            <xdr:cNvPicPr>
              <a:picLocks noChangeAspect="1" noChangeArrowheads="1"/>
              <a:extLst>
                <a:ext uri="{84589F7E-364E-4C9E-8A38-B11213B215E9}">
                  <a14:cameraTool cellRange="'MEM. CÁLCULO'!$D$213:$N$219" spid="_x0000_s319765"/>
                </a:ext>
              </a:extLst>
            </xdr:cNvPicPr>
          </xdr:nvPicPr>
          <xdr:blipFill>
            <a:blip xmlns:r="http://schemas.openxmlformats.org/officeDocument/2006/relationships" r:embed="rId139"/>
            <a:srcRect/>
            <a:stretch>
              <a:fillRect/>
            </a:stretch>
          </xdr:blipFill>
          <xdr:spPr bwMode="auto">
            <a:xfrm>
              <a:off x="12367260" y="27561540"/>
              <a:ext cx="6393180" cy="9448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50</xdr:row>
          <xdr:rowOff>30480</xdr:rowOff>
        </xdr:from>
        <xdr:to>
          <xdr:col>11</xdr:col>
          <xdr:colOff>0</xdr:colOff>
          <xdr:row>50</xdr:row>
          <xdr:rowOff>807720</xdr:rowOff>
        </xdr:to>
        <xdr:pic>
          <xdr:nvPicPr>
            <xdr:cNvPr id="268739" name="Picture 18488">
              <a:extLst>
                <a:ext uri="{FF2B5EF4-FFF2-40B4-BE49-F238E27FC236}">
                  <a16:creationId xmlns:a16="http://schemas.microsoft.com/office/drawing/2014/main" id="{B6C0D0F1-B036-F79B-63FA-40133643CFA8}"/>
                </a:ext>
              </a:extLst>
            </xdr:cNvPr>
            <xdr:cNvPicPr>
              <a:picLocks noChangeAspect="1" noChangeArrowheads="1"/>
              <a:extLst>
                <a:ext uri="{84589F7E-364E-4C9E-8A38-B11213B215E9}">
                  <a14:cameraTool cellRange="'MEM. CÁLCULO'!$D$224:$N$227" spid="_x0000_s319766"/>
                </a:ext>
              </a:extLst>
            </xdr:cNvPicPr>
          </xdr:nvPicPr>
          <xdr:blipFill>
            <a:blip xmlns:r="http://schemas.openxmlformats.org/officeDocument/2006/relationships" r:embed="rId9"/>
            <a:srcRect/>
            <a:stretch>
              <a:fillRect/>
            </a:stretch>
          </xdr:blipFill>
          <xdr:spPr bwMode="auto">
            <a:xfrm>
              <a:off x="12321540" y="31021020"/>
              <a:ext cx="6438900" cy="7772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55</xdr:row>
          <xdr:rowOff>60960</xdr:rowOff>
        </xdr:from>
        <xdr:to>
          <xdr:col>11</xdr:col>
          <xdr:colOff>0</xdr:colOff>
          <xdr:row>55</xdr:row>
          <xdr:rowOff>739140</xdr:rowOff>
        </xdr:to>
        <xdr:pic>
          <xdr:nvPicPr>
            <xdr:cNvPr id="268740" name="Picture 18489">
              <a:extLst>
                <a:ext uri="{FF2B5EF4-FFF2-40B4-BE49-F238E27FC236}">
                  <a16:creationId xmlns:a16="http://schemas.microsoft.com/office/drawing/2014/main" id="{03EAC810-D107-3B61-054E-B7D6CFFCE5E1}"/>
                </a:ext>
              </a:extLst>
            </xdr:cNvPr>
            <xdr:cNvPicPr>
              <a:picLocks noChangeAspect="1" noChangeArrowheads="1"/>
              <a:extLst>
                <a:ext uri="{84589F7E-364E-4C9E-8A38-B11213B215E9}">
                  <a14:cameraTool cellRange="'MEM. CÁLCULO'!$D$239:$N$243" spid="_x0000_s319767"/>
                </a:ext>
              </a:extLst>
            </xdr:cNvPicPr>
          </xdr:nvPicPr>
          <xdr:blipFill>
            <a:blip xmlns:r="http://schemas.openxmlformats.org/officeDocument/2006/relationships" r:embed="rId10"/>
            <a:srcRect/>
            <a:stretch>
              <a:fillRect/>
            </a:stretch>
          </xdr:blipFill>
          <xdr:spPr bwMode="auto">
            <a:xfrm>
              <a:off x="12321540" y="33467040"/>
              <a:ext cx="6438900" cy="6781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56</xdr:row>
          <xdr:rowOff>60960</xdr:rowOff>
        </xdr:from>
        <xdr:to>
          <xdr:col>11</xdr:col>
          <xdr:colOff>0</xdr:colOff>
          <xdr:row>56</xdr:row>
          <xdr:rowOff>701040</xdr:rowOff>
        </xdr:to>
        <xdr:pic>
          <xdr:nvPicPr>
            <xdr:cNvPr id="268741" name="Picture 18490">
              <a:extLst>
                <a:ext uri="{FF2B5EF4-FFF2-40B4-BE49-F238E27FC236}">
                  <a16:creationId xmlns:a16="http://schemas.microsoft.com/office/drawing/2014/main" id="{3709CC97-8D6D-F071-81BA-19359713452A}"/>
                </a:ext>
              </a:extLst>
            </xdr:cNvPr>
            <xdr:cNvPicPr>
              <a:picLocks noChangeAspect="1" noChangeArrowheads="1"/>
              <a:extLst>
                <a:ext uri="{84589F7E-364E-4C9E-8A38-B11213B215E9}">
                  <a14:cameraTool cellRange="'MEM. CÁLCULO'!$D$249:$N$252" spid="_x0000_s319768"/>
                </a:ext>
              </a:extLst>
            </xdr:cNvPicPr>
          </xdr:nvPicPr>
          <xdr:blipFill>
            <a:blip xmlns:r="http://schemas.openxmlformats.org/officeDocument/2006/relationships" r:embed="rId51"/>
            <a:srcRect/>
            <a:stretch>
              <a:fillRect/>
            </a:stretch>
          </xdr:blipFill>
          <xdr:spPr bwMode="auto">
            <a:xfrm>
              <a:off x="12336780" y="34549080"/>
              <a:ext cx="6423660" cy="6400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53340</xdr:colOff>
          <xdr:row>60</xdr:row>
          <xdr:rowOff>30480</xdr:rowOff>
        </xdr:from>
        <xdr:to>
          <xdr:col>11</xdr:col>
          <xdr:colOff>0</xdr:colOff>
          <xdr:row>60</xdr:row>
          <xdr:rowOff>1112520</xdr:rowOff>
        </xdr:to>
        <xdr:pic>
          <xdr:nvPicPr>
            <xdr:cNvPr id="268742" name="Picture 18491">
              <a:extLst>
                <a:ext uri="{FF2B5EF4-FFF2-40B4-BE49-F238E27FC236}">
                  <a16:creationId xmlns:a16="http://schemas.microsoft.com/office/drawing/2014/main" id="{C55A9287-AD4A-AA0D-CB48-0E0C6AA8EB45}"/>
                </a:ext>
              </a:extLst>
            </xdr:cNvPr>
            <xdr:cNvPicPr>
              <a:picLocks noChangeAspect="1" noChangeArrowheads="1"/>
              <a:extLst>
                <a:ext uri="{84589F7E-364E-4C9E-8A38-B11213B215E9}">
                  <a14:cameraTool cellRange="'MEM. CÁLCULO'!$D$259:$N$266" spid="_x0000_s319769"/>
                </a:ext>
              </a:extLst>
            </xdr:cNvPicPr>
          </xdr:nvPicPr>
          <xdr:blipFill>
            <a:blip xmlns:r="http://schemas.openxmlformats.org/officeDocument/2006/relationships" r:embed="rId64"/>
            <a:srcRect/>
            <a:stretch>
              <a:fillRect/>
            </a:stretch>
          </xdr:blipFill>
          <xdr:spPr bwMode="auto">
            <a:xfrm>
              <a:off x="12329160" y="37536120"/>
              <a:ext cx="6431280" cy="10820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53340</xdr:colOff>
          <xdr:row>64</xdr:row>
          <xdr:rowOff>53340</xdr:rowOff>
        </xdr:from>
        <xdr:to>
          <xdr:col>11</xdr:col>
          <xdr:colOff>0</xdr:colOff>
          <xdr:row>64</xdr:row>
          <xdr:rowOff>731520</xdr:rowOff>
        </xdr:to>
        <xdr:pic>
          <xdr:nvPicPr>
            <xdr:cNvPr id="268743" name="Picture 18492">
              <a:extLst>
                <a:ext uri="{FF2B5EF4-FFF2-40B4-BE49-F238E27FC236}">
                  <a16:creationId xmlns:a16="http://schemas.microsoft.com/office/drawing/2014/main" id="{3FCA2176-115F-07DC-7EA7-E5B074A27D52}"/>
                </a:ext>
              </a:extLst>
            </xdr:cNvPr>
            <xdr:cNvPicPr>
              <a:picLocks noChangeAspect="1" noChangeArrowheads="1"/>
              <a:extLst>
                <a:ext uri="{84589F7E-364E-4C9E-8A38-B11213B215E9}">
                  <a14:cameraTool cellRange="'MEM. CÁLCULO'!$D$282:$N$286" spid="_x0000_s319770"/>
                </a:ext>
              </a:extLst>
            </xdr:cNvPicPr>
          </xdr:nvPicPr>
          <xdr:blipFill>
            <a:blip xmlns:r="http://schemas.openxmlformats.org/officeDocument/2006/relationships" r:embed="rId65"/>
            <a:srcRect/>
            <a:stretch>
              <a:fillRect/>
            </a:stretch>
          </xdr:blipFill>
          <xdr:spPr bwMode="auto">
            <a:xfrm>
              <a:off x="12329160" y="40706040"/>
              <a:ext cx="6431280" cy="6781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66</xdr:row>
          <xdr:rowOff>30480</xdr:rowOff>
        </xdr:from>
        <xdr:to>
          <xdr:col>11</xdr:col>
          <xdr:colOff>0</xdr:colOff>
          <xdr:row>66</xdr:row>
          <xdr:rowOff>571500</xdr:rowOff>
        </xdr:to>
        <xdr:pic>
          <xdr:nvPicPr>
            <xdr:cNvPr id="268744" name="Picture 18493">
              <a:extLst>
                <a:ext uri="{FF2B5EF4-FFF2-40B4-BE49-F238E27FC236}">
                  <a16:creationId xmlns:a16="http://schemas.microsoft.com/office/drawing/2014/main" id="{2CFD7204-894E-2A31-1A7D-1385AEE75FC9}"/>
                </a:ext>
              </a:extLst>
            </xdr:cNvPr>
            <xdr:cNvPicPr>
              <a:picLocks noChangeAspect="1" noChangeArrowheads="1"/>
              <a:extLst>
                <a:ext uri="{84589F7E-364E-4C9E-8A38-B11213B215E9}">
                  <a14:cameraTool cellRange="'MEM. CÁLCULO'!$D$291:$N$294" spid="_x0000_s319771"/>
                </a:ext>
              </a:extLst>
            </xdr:cNvPicPr>
          </xdr:nvPicPr>
          <xdr:blipFill>
            <a:blip xmlns:r="http://schemas.openxmlformats.org/officeDocument/2006/relationships" r:embed="rId66"/>
            <a:srcRect/>
            <a:stretch>
              <a:fillRect/>
            </a:stretch>
          </xdr:blipFill>
          <xdr:spPr bwMode="auto">
            <a:xfrm>
              <a:off x="12336780" y="41871900"/>
              <a:ext cx="6423660" cy="5410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74</xdr:row>
          <xdr:rowOff>53340</xdr:rowOff>
        </xdr:from>
        <xdr:to>
          <xdr:col>11</xdr:col>
          <xdr:colOff>0</xdr:colOff>
          <xdr:row>75</xdr:row>
          <xdr:rowOff>121920</xdr:rowOff>
        </xdr:to>
        <xdr:pic>
          <xdr:nvPicPr>
            <xdr:cNvPr id="268745" name="Picture 18494">
              <a:extLst>
                <a:ext uri="{FF2B5EF4-FFF2-40B4-BE49-F238E27FC236}">
                  <a16:creationId xmlns:a16="http://schemas.microsoft.com/office/drawing/2014/main" id="{3C94BC82-B0B7-5F24-D7D4-FE3E474D9DED}"/>
                </a:ext>
              </a:extLst>
            </xdr:cNvPr>
            <xdr:cNvPicPr>
              <a:picLocks noChangeAspect="1" noChangeArrowheads="1"/>
              <a:extLst>
                <a:ext uri="{84589F7E-364E-4C9E-8A38-B11213B215E9}">
                  <a14:cameraTool cellRange="'MEM. CÁLCULO'!$D$330:$N$334" spid="_x0000_s319772"/>
                </a:ext>
              </a:extLst>
            </xdr:cNvPicPr>
          </xdr:nvPicPr>
          <xdr:blipFill>
            <a:blip xmlns:r="http://schemas.openxmlformats.org/officeDocument/2006/relationships" r:embed="rId67"/>
            <a:srcRect/>
            <a:stretch>
              <a:fillRect/>
            </a:stretch>
          </xdr:blipFill>
          <xdr:spPr bwMode="auto">
            <a:xfrm>
              <a:off x="12306300" y="47876460"/>
              <a:ext cx="6454140" cy="93726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72</xdr:row>
          <xdr:rowOff>91440</xdr:rowOff>
        </xdr:from>
        <xdr:to>
          <xdr:col>11</xdr:col>
          <xdr:colOff>0</xdr:colOff>
          <xdr:row>72</xdr:row>
          <xdr:rowOff>769620</xdr:rowOff>
        </xdr:to>
        <xdr:pic>
          <xdr:nvPicPr>
            <xdr:cNvPr id="268746" name="Picture 18495">
              <a:extLst>
                <a:ext uri="{FF2B5EF4-FFF2-40B4-BE49-F238E27FC236}">
                  <a16:creationId xmlns:a16="http://schemas.microsoft.com/office/drawing/2014/main" id="{C79FA44E-C213-5113-CEBC-E7AF8A419696}"/>
                </a:ext>
              </a:extLst>
            </xdr:cNvPr>
            <xdr:cNvPicPr>
              <a:picLocks noChangeAspect="1" noChangeArrowheads="1"/>
              <a:extLst>
                <a:ext uri="{84589F7E-364E-4C9E-8A38-B11213B215E9}">
                  <a14:cameraTool cellRange="'MEM. CÁLCULO'!$D$321:$N$325" spid="_x0000_s319773"/>
                </a:ext>
              </a:extLst>
            </xdr:cNvPicPr>
          </xdr:nvPicPr>
          <xdr:blipFill>
            <a:blip xmlns:r="http://schemas.openxmlformats.org/officeDocument/2006/relationships" r:embed="rId140"/>
            <a:srcRect/>
            <a:stretch>
              <a:fillRect/>
            </a:stretch>
          </xdr:blipFill>
          <xdr:spPr bwMode="auto">
            <a:xfrm>
              <a:off x="12336780" y="44592240"/>
              <a:ext cx="6423660" cy="6781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123</xdr:row>
          <xdr:rowOff>38100</xdr:rowOff>
        </xdr:from>
        <xdr:to>
          <xdr:col>11</xdr:col>
          <xdr:colOff>0</xdr:colOff>
          <xdr:row>123</xdr:row>
          <xdr:rowOff>579120</xdr:rowOff>
        </xdr:to>
        <xdr:pic>
          <xdr:nvPicPr>
            <xdr:cNvPr id="268747" name="Picture 18496">
              <a:extLst>
                <a:ext uri="{FF2B5EF4-FFF2-40B4-BE49-F238E27FC236}">
                  <a16:creationId xmlns:a16="http://schemas.microsoft.com/office/drawing/2014/main" id="{4B3579F3-0083-3EB1-6D0E-10EB3366041C}"/>
                </a:ext>
              </a:extLst>
            </xdr:cNvPr>
            <xdr:cNvPicPr>
              <a:picLocks noChangeAspect="1" noChangeArrowheads="1"/>
              <a:extLst>
                <a:ext uri="{84589F7E-364E-4C9E-8A38-B11213B215E9}">
                  <a14:cameraTool cellRange="'MEM. CÁLCULO'!$D$527:$N$530" spid="_x0000_s319774"/>
                </a:ext>
              </a:extLst>
            </xdr:cNvPicPr>
          </xdr:nvPicPr>
          <xdr:blipFill>
            <a:blip xmlns:r="http://schemas.openxmlformats.org/officeDocument/2006/relationships" r:embed="rId93"/>
            <a:srcRect/>
            <a:stretch>
              <a:fillRect/>
            </a:stretch>
          </xdr:blipFill>
          <xdr:spPr bwMode="auto">
            <a:xfrm>
              <a:off x="12321540" y="71460360"/>
              <a:ext cx="6438900" cy="5410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53340</xdr:colOff>
          <xdr:row>125</xdr:row>
          <xdr:rowOff>76200</xdr:rowOff>
        </xdr:from>
        <xdr:to>
          <xdr:col>11</xdr:col>
          <xdr:colOff>0</xdr:colOff>
          <xdr:row>125</xdr:row>
          <xdr:rowOff>320040</xdr:rowOff>
        </xdr:to>
        <xdr:pic>
          <xdr:nvPicPr>
            <xdr:cNvPr id="268748" name="Picture 18497">
              <a:extLst>
                <a:ext uri="{FF2B5EF4-FFF2-40B4-BE49-F238E27FC236}">
                  <a16:creationId xmlns:a16="http://schemas.microsoft.com/office/drawing/2014/main" id="{83F5B266-8B19-900C-7D53-9F7DF350F926}"/>
                </a:ext>
              </a:extLst>
            </xdr:cNvPr>
            <xdr:cNvPicPr>
              <a:picLocks noChangeAspect="1" noChangeArrowheads="1"/>
              <a:extLst>
                <a:ext uri="{84589F7E-364E-4C9E-8A38-B11213B215E9}">
                  <a14:cameraTool cellRange="'MEM. CÁLCULO'!$D$535:$N$535" spid="_x0000_s319775"/>
                </a:ext>
              </a:extLst>
            </xdr:cNvPicPr>
          </xdr:nvPicPr>
          <xdr:blipFill>
            <a:blip xmlns:r="http://schemas.openxmlformats.org/officeDocument/2006/relationships" r:embed="rId18"/>
            <a:srcRect/>
            <a:stretch>
              <a:fillRect/>
            </a:stretch>
          </xdr:blipFill>
          <xdr:spPr bwMode="auto">
            <a:xfrm>
              <a:off x="12329160" y="72450960"/>
              <a:ext cx="6431280" cy="2438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127</xdr:row>
          <xdr:rowOff>60960</xdr:rowOff>
        </xdr:from>
        <xdr:to>
          <xdr:col>11</xdr:col>
          <xdr:colOff>0</xdr:colOff>
          <xdr:row>127</xdr:row>
          <xdr:rowOff>281940</xdr:rowOff>
        </xdr:to>
        <xdr:pic>
          <xdr:nvPicPr>
            <xdr:cNvPr id="268749" name="Picture 18498">
              <a:extLst>
                <a:ext uri="{FF2B5EF4-FFF2-40B4-BE49-F238E27FC236}">
                  <a16:creationId xmlns:a16="http://schemas.microsoft.com/office/drawing/2014/main" id="{2073B2FF-D4DD-079D-8CEB-E1BC034DC4BD}"/>
                </a:ext>
              </a:extLst>
            </xdr:cNvPr>
            <xdr:cNvPicPr>
              <a:picLocks noChangeAspect="1" noChangeArrowheads="1"/>
              <a:extLst>
                <a:ext uri="{84589F7E-364E-4C9E-8A38-B11213B215E9}">
                  <a14:cameraTool cellRange="'MEM. CÁLCULO'!$D$540:$N$540" spid="_x0000_s319776"/>
                </a:ext>
              </a:extLst>
            </xdr:cNvPicPr>
          </xdr:nvPicPr>
          <xdr:blipFill>
            <a:blip xmlns:r="http://schemas.openxmlformats.org/officeDocument/2006/relationships" r:embed="rId19"/>
            <a:srcRect/>
            <a:stretch>
              <a:fillRect/>
            </a:stretch>
          </xdr:blipFill>
          <xdr:spPr bwMode="auto">
            <a:xfrm>
              <a:off x="12306300" y="73441560"/>
              <a:ext cx="6454140" cy="2209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135</xdr:row>
          <xdr:rowOff>53340</xdr:rowOff>
        </xdr:from>
        <xdr:to>
          <xdr:col>11</xdr:col>
          <xdr:colOff>0</xdr:colOff>
          <xdr:row>135</xdr:row>
          <xdr:rowOff>998220</xdr:rowOff>
        </xdr:to>
        <xdr:pic>
          <xdr:nvPicPr>
            <xdr:cNvPr id="268750" name="Picture 18499">
              <a:extLst>
                <a:ext uri="{FF2B5EF4-FFF2-40B4-BE49-F238E27FC236}">
                  <a16:creationId xmlns:a16="http://schemas.microsoft.com/office/drawing/2014/main" id="{DE73EDC3-06DB-BD2F-E084-AC3F8272175F}"/>
                </a:ext>
              </a:extLst>
            </xdr:cNvPr>
            <xdr:cNvPicPr>
              <a:picLocks noChangeAspect="1" noChangeArrowheads="1"/>
              <a:extLst>
                <a:ext uri="{84589F7E-364E-4C9E-8A38-B11213B215E9}">
                  <a14:cameraTool cellRange="'MEM. CÁLCULO'!$D$557:$N$563" spid="_x0000_s319777"/>
                </a:ext>
              </a:extLst>
            </xdr:cNvPicPr>
          </xdr:nvPicPr>
          <xdr:blipFill>
            <a:blip xmlns:r="http://schemas.openxmlformats.org/officeDocument/2006/relationships" r:embed="rId20"/>
            <a:srcRect/>
            <a:stretch>
              <a:fillRect/>
            </a:stretch>
          </xdr:blipFill>
          <xdr:spPr bwMode="auto">
            <a:xfrm>
              <a:off x="12321540" y="76619100"/>
              <a:ext cx="6438900" cy="9448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140</xdr:row>
          <xdr:rowOff>45720</xdr:rowOff>
        </xdr:from>
        <xdr:to>
          <xdr:col>11</xdr:col>
          <xdr:colOff>0</xdr:colOff>
          <xdr:row>140</xdr:row>
          <xdr:rowOff>586740</xdr:rowOff>
        </xdr:to>
        <xdr:pic>
          <xdr:nvPicPr>
            <xdr:cNvPr id="268751" name="Picture 18500">
              <a:extLst>
                <a:ext uri="{FF2B5EF4-FFF2-40B4-BE49-F238E27FC236}">
                  <a16:creationId xmlns:a16="http://schemas.microsoft.com/office/drawing/2014/main" id="{35127A21-9D89-7FE5-B98B-1BB6649D22F8}"/>
                </a:ext>
              </a:extLst>
            </xdr:cNvPr>
            <xdr:cNvPicPr>
              <a:picLocks noChangeAspect="1" noChangeArrowheads="1"/>
              <a:extLst>
                <a:ext uri="{84589F7E-364E-4C9E-8A38-B11213B215E9}">
                  <a14:cameraTool cellRange="'MEM. CÁLCULO'!$D$579:$N$582" spid="_x0000_s319778"/>
                </a:ext>
              </a:extLst>
            </xdr:cNvPicPr>
          </xdr:nvPicPr>
          <xdr:blipFill>
            <a:blip xmlns:r="http://schemas.openxmlformats.org/officeDocument/2006/relationships" r:embed="rId21"/>
            <a:srcRect/>
            <a:stretch>
              <a:fillRect/>
            </a:stretch>
          </xdr:blipFill>
          <xdr:spPr bwMode="auto">
            <a:xfrm>
              <a:off x="12306300" y="82966560"/>
              <a:ext cx="6454140" cy="5410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53340</xdr:colOff>
          <xdr:row>142</xdr:row>
          <xdr:rowOff>53340</xdr:rowOff>
        </xdr:from>
        <xdr:to>
          <xdr:col>11</xdr:col>
          <xdr:colOff>0</xdr:colOff>
          <xdr:row>142</xdr:row>
          <xdr:rowOff>723900</xdr:rowOff>
        </xdr:to>
        <xdr:pic>
          <xdr:nvPicPr>
            <xdr:cNvPr id="268752" name="Picture 18501">
              <a:extLst>
                <a:ext uri="{FF2B5EF4-FFF2-40B4-BE49-F238E27FC236}">
                  <a16:creationId xmlns:a16="http://schemas.microsoft.com/office/drawing/2014/main" id="{64C82D40-D1E7-720A-E01C-3E984C37F1E4}"/>
                </a:ext>
              </a:extLst>
            </xdr:cNvPr>
            <xdr:cNvPicPr>
              <a:picLocks noChangeAspect="1" noChangeArrowheads="1"/>
              <a:extLst>
                <a:ext uri="{84589F7E-364E-4C9E-8A38-B11213B215E9}">
                  <a14:cameraTool cellRange="'MEM. CÁLCULO'!$D$587:$N$591" spid="_x0000_s319779"/>
                </a:ext>
              </a:extLst>
            </xdr:cNvPicPr>
          </xdr:nvPicPr>
          <xdr:blipFill>
            <a:blip xmlns:r="http://schemas.openxmlformats.org/officeDocument/2006/relationships" r:embed="rId22"/>
            <a:srcRect/>
            <a:stretch>
              <a:fillRect/>
            </a:stretch>
          </xdr:blipFill>
          <xdr:spPr bwMode="auto">
            <a:xfrm>
              <a:off x="12329160" y="84764880"/>
              <a:ext cx="6431280" cy="67056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144</xdr:row>
          <xdr:rowOff>53340</xdr:rowOff>
        </xdr:from>
        <xdr:to>
          <xdr:col>11</xdr:col>
          <xdr:colOff>0</xdr:colOff>
          <xdr:row>144</xdr:row>
          <xdr:rowOff>861060</xdr:rowOff>
        </xdr:to>
        <xdr:pic>
          <xdr:nvPicPr>
            <xdr:cNvPr id="268753" name="Picture 18502">
              <a:extLst>
                <a:ext uri="{FF2B5EF4-FFF2-40B4-BE49-F238E27FC236}">
                  <a16:creationId xmlns:a16="http://schemas.microsoft.com/office/drawing/2014/main" id="{18842FAB-25B8-85F1-A3B5-5B0C8D216F93}"/>
                </a:ext>
              </a:extLst>
            </xdr:cNvPr>
            <xdr:cNvPicPr>
              <a:picLocks noChangeAspect="1" noChangeArrowheads="1"/>
              <a:extLst>
                <a:ext uri="{84589F7E-364E-4C9E-8A38-B11213B215E9}">
                  <a14:cameraTool cellRange="'MEM. CÁLCULO'!$D$596:$N$601" spid="_x0000_s319780"/>
                </a:ext>
              </a:extLst>
            </xdr:cNvPicPr>
          </xdr:nvPicPr>
          <xdr:blipFill>
            <a:blip xmlns:r="http://schemas.openxmlformats.org/officeDocument/2006/relationships" r:embed="rId72"/>
            <a:srcRect/>
            <a:stretch>
              <a:fillRect/>
            </a:stretch>
          </xdr:blipFill>
          <xdr:spPr bwMode="auto">
            <a:xfrm>
              <a:off x="12352020" y="87447120"/>
              <a:ext cx="6408420" cy="8077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145</xdr:row>
          <xdr:rowOff>60960</xdr:rowOff>
        </xdr:from>
        <xdr:to>
          <xdr:col>11</xdr:col>
          <xdr:colOff>0</xdr:colOff>
          <xdr:row>145</xdr:row>
          <xdr:rowOff>609600</xdr:rowOff>
        </xdr:to>
        <xdr:pic>
          <xdr:nvPicPr>
            <xdr:cNvPr id="268754" name="Picture 18503">
              <a:extLst>
                <a:ext uri="{FF2B5EF4-FFF2-40B4-BE49-F238E27FC236}">
                  <a16:creationId xmlns:a16="http://schemas.microsoft.com/office/drawing/2014/main" id="{2A59E679-A878-2F0A-39EA-B4D39805607B}"/>
                </a:ext>
              </a:extLst>
            </xdr:cNvPr>
            <xdr:cNvPicPr>
              <a:picLocks noChangeAspect="1" noChangeArrowheads="1"/>
              <a:extLst>
                <a:ext uri="{84589F7E-364E-4C9E-8A38-B11213B215E9}">
                  <a14:cameraTool cellRange="'MEM. CÁLCULO'!$D$606:$N$609" spid="_x0000_s319781"/>
                </a:ext>
              </a:extLst>
            </xdr:cNvPicPr>
          </xdr:nvPicPr>
          <xdr:blipFill>
            <a:blip xmlns:r="http://schemas.openxmlformats.org/officeDocument/2006/relationships" r:embed="rId96"/>
            <a:srcRect/>
            <a:stretch>
              <a:fillRect/>
            </a:stretch>
          </xdr:blipFill>
          <xdr:spPr bwMode="auto">
            <a:xfrm>
              <a:off x="12321540" y="88666320"/>
              <a:ext cx="6438900" cy="5486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53340</xdr:colOff>
          <xdr:row>147</xdr:row>
          <xdr:rowOff>53340</xdr:rowOff>
        </xdr:from>
        <xdr:to>
          <xdr:col>11</xdr:col>
          <xdr:colOff>0</xdr:colOff>
          <xdr:row>147</xdr:row>
          <xdr:rowOff>594360</xdr:rowOff>
        </xdr:to>
        <xdr:pic>
          <xdr:nvPicPr>
            <xdr:cNvPr id="268755" name="Picture 18504">
              <a:extLst>
                <a:ext uri="{FF2B5EF4-FFF2-40B4-BE49-F238E27FC236}">
                  <a16:creationId xmlns:a16="http://schemas.microsoft.com/office/drawing/2014/main" id="{5F0CBC62-2B00-5C0C-2688-2657AE84B21A}"/>
                </a:ext>
              </a:extLst>
            </xdr:cNvPr>
            <xdr:cNvPicPr>
              <a:picLocks noChangeAspect="1" noChangeArrowheads="1"/>
              <a:extLst>
                <a:ext uri="{84589F7E-364E-4C9E-8A38-B11213B215E9}">
                  <a14:cameraTool cellRange="'MEM. CÁLCULO'!$D$614:$N$617" spid="_x0000_s319782"/>
                </a:ext>
              </a:extLst>
            </xdr:cNvPicPr>
          </xdr:nvPicPr>
          <xdr:blipFill>
            <a:blip xmlns:r="http://schemas.openxmlformats.org/officeDocument/2006/relationships" r:embed="rId141"/>
            <a:srcRect/>
            <a:stretch>
              <a:fillRect/>
            </a:stretch>
          </xdr:blipFill>
          <xdr:spPr bwMode="auto">
            <a:xfrm>
              <a:off x="12329160" y="90304620"/>
              <a:ext cx="6431280" cy="5410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150</xdr:row>
          <xdr:rowOff>60960</xdr:rowOff>
        </xdr:from>
        <xdr:to>
          <xdr:col>11</xdr:col>
          <xdr:colOff>0</xdr:colOff>
          <xdr:row>150</xdr:row>
          <xdr:rowOff>1127760</xdr:rowOff>
        </xdr:to>
        <xdr:pic>
          <xdr:nvPicPr>
            <xdr:cNvPr id="268756" name="Picture 18505">
              <a:extLst>
                <a:ext uri="{FF2B5EF4-FFF2-40B4-BE49-F238E27FC236}">
                  <a16:creationId xmlns:a16="http://schemas.microsoft.com/office/drawing/2014/main" id="{1CAB11F0-9AB0-309D-6495-87083E4131EB}"/>
                </a:ext>
              </a:extLst>
            </xdr:cNvPr>
            <xdr:cNvPicPr>
              <a:picLocks noChangeAspect="1" noChangeArrowheads="1"/>
              <a:extLst>
                <a:ext uri="{84589F7E-364E-4C9E-8A38-B11213B215E9}">
                  <a14:cameraTool cellRange="'MEM. CÁLCULO'!$D$628:$N$635" spid="_x0000_s319783"/>
                </a:ext>
              </a:extLst>
            </xdr:cNvPicPr>
          </xdr:nvPicPr>
          <xdr:blipFill>
            <a:blip xmlns:r="http://schemas.openxmlformats.org/officeDocument/2006/relationships" r:embed="rId26"/>
            <a:srcRect/>
            <a:stretch>
              <a:fillRect/>
            </a:stretch>
          </xdr:blipFill>
          <xdr:spPr bwMode="auto">
            <a:xfrm>
              <a:off x="12321540" y="92087700"/>
              <a:ext cx="6438900" cy="106680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53340</xdr:colOff>
          <xdr:row>152</xdr:row>
          <xdr:rowOff>160020</xdr:rowOff>
        </xdr:from>
        <xdr:to>
          <xdr:col>11</xdr:col>
          <xdr:colOff>0</xdr:colOff>
          <xdr:row>154</xdr:row>
          <xdr:rowOff>7619</xdr:rowOff>
        </xdr:to>
        <xdr:pic>
          <xdr:nvPicPr>
            <xdr:cNvPr id="268757" name="Picture 18506">
              <a:extLst>
                <a:ext uri="{FF2B5EF4-FFF2-40B4-BE49-F238E27FC236}">
                  <a16:creationId xmlns:a16="http://schemas.microsoft.com/office/drawing/2014/main" id="{940B541E-E426-A237-D048-CD2D3B959D1D}"/>
                </a:ext>
              </a:extLst>
            </xdr:cNvPr>
            <xdr:cNvPicPr>
              <a:picLocks noChangeAspect="1" noChangeArrowheads="1"/>
              <a:extLst>
                <a:ext uri="{84589F7E-364E-4C9E-8A38-B11213B215E9}">
                  <a14:cameraTool cellRange="'MEM. CÁLCULO'!$D$640:$N$645" spid="_x0000_s319784"/>
                </a:ext>
              </a:extLst>
            </xdr:cNvPicPr>
          </xdr:nvPicPr>
          <xdr:blipFill>
            <a:blip xmlns:r="http://schemas.openxmlformats.org/officeDocument/2006/relationships" r:embed="rId27"/>
            <a:srcRect/>
            <a:stretch>
              <a:fillRect/>
            </a:stretch>
          </xdr:blipFill>
          <xdr:spPr bwMode="auto">
            <a:xfrm>
              <a:off x="12329160" y="94335600"/>
              <a:ext cx="6431280" cy="10439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53340</xdr:colOff>
          <xdr:row>156</xdr:row>
          <xdr:rowOff>137160</xdr:rowOff>
        </xdr:from>
        <xdr:to>
          <xdr:col>11</xdr:col>
          <xdr:colOff>0</xdr:colOff>
          <xdr:row>157</xdr:row>
          <xdr:rowOff>182880</xdr:rowOff>
        </xdr:to>
        <xdr:pic>
          <xdr:nvPicPr>
            <xdr:cNvPr id="268758" name="Picture 18507">
              <a:extLst>
                <a:ext uri="{FF2B5EF4-FFF2-40B4-BE49-F238E27FC236}">
                  <a16:creationId xmlns:a16="http://schemas.microsoft.com/office/drawing/2014/main" id="{F152DE76-4FB6-0259-0093-7096311305E1}"/>
                </a:ext>
              </a:extLst>
            </xdr:cNvPr>
            <xdr:cNvPicPr>
              <a:picLocks noChangeAspect="1" noChangeArrowheads="1"/>
              <a:extLst>
                <a:ext uri="{84589F7E-364E-4C9E-8A38-B11213B215E9}">
                  <a14:cameraTool cellRange="'MEM. CÁLCULO'!$D$655:$N$659" spid="_x0000_s319785"/>
                </a:ext>
              </a:extLst>
            </xdr:cNvPicPr>
          </xdr:nvPicPr>
          <xdr:blipFill>
            <a:blip xmlns:r="http://schemas.openxmlformats.org/officeDocument/2006/relationships" r:embed="rId142"/>
            <a:srcRect/>
            <a:stretch>
              <a:fillRect/>
            </a:stretch>
          </xdr:blipFill>
          <xdr:spPr bwMode="auto">
            <a:xfrm>
              <a:off x="12329160" y="95996760"/>
              <a:ext cx="6431280" cy="8305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191</xdr:row>
          <xdr:rowOff>45720</xdr:rowOff>
        </xdr:from>
        <xdr:to>
          <xdr:col>11</xdr:col>
          <xdr:colOff>0</xdr:colOff>
          <xdr:row>191</xdr:row>
          <xdr:rowOff>723900</xdr:rowOff>
        </xdr:to>
        <xdr:pic>
          <xdr:nvPicPr>
            <xdr:cNvPr id="268759" name="Picture 18508">
              <a:extLst>
                <a:ext uri="{FF2B5EF4-FFF2-40B4-BE49-F238E27FC236}">
                  <a16:creationId xmlns:a16="http://schemas.microsoft.com/office/drawing/2014/main" id="{2CAE373C-AC60-9FB7-3214-04878D49EA70}"/>
                </a:ext>
              </a:extLst>
            </xdr:cNvPr>
            <xdr:cNvPicPr>
              <a:picLocks noChangeAspect="1" noChangeArrowheads="1"/>
              <a:extLst>
                <a:ext uri="{84589F7E-364E-4C9E-8A38-B11213B215E9}">
                  <a14:cameraTool cellRange="'MEM. CÁLCULO'!$D$751:$N$755" spid="_x0000_s319786"/>
                </a:ext>
              </a:extLst>
            </xdr:cNvPicPr>
          </xdr:nvPicPr>
          <xdr:blipFill>
            <a:blip xmlns:r="http://schemas.openxmlformats.org/officeDocument/2006/relationships" r:embed="rId76"/>
            <a:srcRect/>
            <a:stretch>
              <a:fillRect/>
            </a:stretch>
          </xdr:blipFill>
          <xdr:spPr bwMode="auto">
            <a:xfrm>
              <a:off x="12344400" y="117401340"/>
              <a:ext cx="6416040" cy="6781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192</xdr:row>
          <xdr:rowOff>83820</xdr:rowOff>
        </xdr:from>
        <xdr:to>
          <xdr:col>11</xdr:col>
          <xdr:colOff>0</xdr:colOff>
          <xdr:row>192</xdr:row>
          <xdr:rowOff>762000</xdr:rowOff>
        </xdr:to>
        <xdr:pic>
          <xdr:nvPicPr>
            <xdr:cNvPr id="268760" name="Picture 18509">
              <a:extLst>
                <a:ext uri="{FF2B5EF4-FFF2-40B4-BE49-F238E27FC236}">
                  <a16:creationId xmlns:a16="http://schemas.microsoft.com/office/drawing/2014/main" id="{4B27F805-D2AB-019E-577D-A9866EB3BC07}"/>
                </a:ext>
              </a:extLst>
            </xdr:cNvPr>
            <xdr:cNvPicPr>
              <a:picLocks noChangeAspect="1" noChangeArrowheads="1"/>
              <a:extLst>
                <a:ext uri="{84589F7E-364E-4C9E-8A38-B11213B215E9}">
                  <a14:cameraTool cellRange="'MEM. CÁLCULO'!$D$760:$N$764" spid="_x0000_s319787"/>
                </a:ext>
              </a:extLst>
            </xdr:cNvPicPr>
          </xdr:nvPicPr>
          <xdr:blipFill>
            <a:blip xmlns:r="http://schemas.openxmlformats.org/officeDocument/2006/relationships" r:embed="rId127"/>
            <a:srcRect/>
            <a:stretch>
              <a:fillRect/>
            </a:stretch>
          </xdr:blipFill>
          <xdr:spPr bwMode="auto">
            <a:xfrm>
              <a:off x="12321540" y="118437660"/>
              <a:ext cx="6438900" cy="6781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194</xdr:row>
          <xdr:rowOff>91440</xdr:rowOff>
        </xdr:from>
        <xdr:to>
          <xdr:col>10</xdr:col>
          <xdr:colOff>3169920</xdr:colOff>
          <xdr:row>194</xdr:row>
          <xdr:rowOff>304800</xdr:rowOff>
        </xdr:to>
        <xdr:pic>
          <xdr:nvPicPr>
            <xdr:cNvPr id="268761" name="Picture 18510">
              <a:extLst>
                <a:ext uri="{FF2B5EF4-FFF2-40B4-BE49-F238E27FC236}">
                  <a16:creationId xmlns:a16="http://schemas.microsoft.com/office/drawing/2014/main" id="{F791087D-3899-CFD1-775F-9CEC4F162D3E}"/>
                </a:ext>
              </a:extLst>
            </xdr:cNvPr>
            <xdr:cNvPicPr>
              <a:picLocks noChangeAspect="1" noChangeArrowheads="1"/>
              <a:extLst>
                <a:ext uri="{84589F7E-364E-4C9E-8A38-B11213B215E9}">
                  <a14:cameraTool cellRange="'MEM. CÁLCULO'!$D$769:$N$769" spid="_x0000_s319788"/>
                </a:ext>
              </a:extLst>
            </xdr:cNvPicPr>
          </xdr:nvPicPr>
          <xdr:blipFill>
            <a:blip xmlns:r="http://schemas.openxmlformats.org/officeDocument/2006/relationships" r:embed="rId97"/>
            <a:srcRect/>
            <a:stretch>
              <a:fillRect/>
            </a:stretch>
          </xdr:blipFill>
          <xdr:spPr bwMode="auto">
            <a:xfrm>
              <a:off x="12336780" y="119702580"/>
              <a:ext cx="5486400" cy="21336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195</xdr:row>
          <xdr:rowOff>22860</xdr:rowOff>
        </xdr:from>
        <xdr:to>
          <xdr:col>10</xdr:col>
          <xdr:colOff>3139440</xdr:colOff>
          <xdr:row>195</xdr:row>
          <xdr:rowOff>213360</xdr:rowOff>
        </xdr:to>
        <xdr:pic>
          <xdr:nvPicPr>
            <xdr:cNvPr id="268762" name="Picture 18511">
              <a:extLst>
                <a:ext uri="{FF2B5EF4-FFF2-40B4-BE49-F238E27FC236}">
                  <a16:creationId xmlns:a16="http://schemas.microsoft.com/office/drawing/2014/main" id="{70B684EF-5918-5171-DCA5-B1D812D13C49}"/>
                </a:ext>
              </a:extLst>
            </xdr:cNvPr>
            <xdr:cNvPicPr>
              <a:picLocks noChangeAspect="1" noChangeArrowheads="1"/>
              <a:extLst>
                <a:ext uri="{84589F7E-364E-4C9E-8A38-B11213B215E9}">
                  <a14:cameraTool cellRange="'MEM. CÁLCULO'!$D$774:$N$774" spid="_x0000_s319789"/>
                </a:ext>
              </a:extLst>
            </xdr:cNvPicPr>
          </xdr:nvPicPr>
          <xdr:blipFill>
            <a:blip xmlns:r="http://schemas.openxmlformats.org/officeDocument/2006/relationships" r:embed="rId143"/>
            <a:srcRect/>
            <a:stretch>
              <a:fillRect/>
            </a:stretch>
          </xdr:blipFill>
          <xdr:spPr bwMode="auto">
            <a:xfrm>
              <a:off x="12306300" y="120114060"/>
              <a:ext cx="5486400" cy="19050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200</xdr:row>
          <xdr:rowOff>60960</xdr:rowOff>
        </xdr:from>
        <xdr:to>
          <xdr:col>11</xdr:col>
          <xdr:colOff>0</xdr:colOff>
          <xdr:row>200</xdr:row>
          <xdr:rowOff>739140</xdr:rowOff>
        </xdr:to>
        <xdr:pic>
          <xdr:nvPicPr>
            <xdr:cNvPr id="268763" name="Picture 18512">
              <a:extLst>
                <a:ext uri="{FF2B5EF4-FFF2-40B4-BE49-F238E27FC236}">
                  <a16:creationId xmlns:a16="http://schemas.microsoft.com/office/drawing/2014/main" id="{2D21A0FA-C717-A543-5D48-EF2920C49B71}"/>
                </a:ext>
              </a:extLst>
            </xdr:cNvPr>
            <xdr:cNvPicPr>
              <a:picLocks noChangeAspect="1" noChangeArrowheads="1"/>
              <a:extLst>
                <a:ext uri="{84589F7E-364E-4C9E-8A38-B11213B215E9}">
                  <a14:cameraTool cellRange="'MEM. CÁLCULO'!$D$791:$N$795" spid="_x0000_s319790"/>
                </a:ext>
              </a:extLst>
            </xdr:cNvPicPr>
          </xdr:nvPicPr>
          <xdr:blipFill>
            <a:blip xmlns:r="http://schemas.openxmlformats.org/officeDocument/2006/relationships" r:embed="rId78"/>
            <a:srcRect/>
            <a:stretch>
              <a:fillRect/>
            </a:stretch>
          </xdr:blipFill>
          <xdr:spPr bwMode="auto">
            <a:xfrm>
              <a:off x="12321540" y="122613420"/>
              <a:ext cx="6438900" cy="6781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204</xdr:row>
          <xdr:rowOff>53340</xdr:rowOff>
        </xdr:from>
        <xdr:to>
          <xdr:col>11</xdr:col>
          <xdr:colOff>0</xdr:colOff>
          <xdr:row>204</xdr:row>
          <xdr:rowOff>731520</xdr:rowOff>
        </xdr:to>
        <xdr:pic>
          <xdr:nvPicPr>
            <xdr:cNvPr id="268764" name="Picture 18513">
              <a:extLst>
                <a:ext uri="{FF2B5EF4-FFF2-40B4-BE49-F238E27FC236}">
                  <a16:creationId xmlns:a16="http://schemas.microsoft.com/office/drawing/2014/main" id="{7D353207-D0C4-2B25-5C12-580A5947397E}"/>
                </a:ext>
              </a:extLst>
            </xdr:cNvPr>
            <xdr:cNvPicPr>
              <a:picLocks noChangeAspect="1" noChangeArrowheads="1"/>
              <a:extLst>
                <a:ext uri="{84589F7E-364E-4C9E-8A38-B11213B215E9}">
                  <a14:cameraTool cellRange="'MEM. CÁLCULO'!$D$802:$N$806" spid="_x0000_s319791"/>
                </a:ext>
              </a:extLst>
            </xdr:cNvPicPr>
          </xdr:nvPicPr>
          <xdr:blipFill>
            <a:blip xmlns:r="http://schemas.openxmlformats.org/officeDocument/2006/relationships" r:embed="rId144"/>
            <a:srcRect/>
            <a:stretch>
              <a:fillRect/>
            </a:stretch>
          </xdr:blipFill>
          <xdr:spPr bwMode="auto">
            <a:xfrm>
              <a:off x="12306300" y="124122180"/>
              <a:ext cx="6454140" cy="6781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206</xdr:row>
          <xdr:rowOff>30480</xdr:rowOff>
        </xdr:from>
        <xdr:to>
          <xdr:col>11</xdr:col>
          <xdr:colOff>0</xdr:colOff>
          <xdr:row>206</xdr:row>
          <xdr:rowOff>701040</xdr:rowOff>
        </xdr:to>
        <xdr:pic>
          <xdr:nvPicPr>
            <xdr:cNvPr id="268765" name="Picture 18514">
              <a:extLst>
                <a:ext uri="{FF2B5EF4-FFF2-40B4-BE49-F238E27FC236}">
                  <a16:creationId xmlns:a16="http://schemas.microsoft.com/office/drawing/2014/main" id="{5523DA33-805F-6579-0CCE-63FEA15A8EB2}"/>
                </a:ext>
              </a:extLst>
            </xdr:cNvPr>
            <xdr:cNvPicPr>
              <a:picLocks noChangeAspect="1" noChangeArrowheads="1"/>
              <a:extLst>
                <a:ext uri="{84589F7E-364E-4C9E-8A38-B11213B215E9}">
                  <a14:cameraTool cellRange="'MEM. CÁLCULO'!$D$811:$N$815" spid="_x0000_s319792"/>
                </a:ext>
              </a:extLst>
            </xdr:cNvPicPr>
          </xdr:nvPicPr>
          <xdr:blipFill>
            <a:blip xmlns:r="http://schemas.openxmlformats.org/officeDocument/2006/relationships" r:embed="rId35"/>
            <a:srcRect/>
            <a:stretch>
              <a:fillRect/>
            </a:stretch>
          </xdr:blipFill>
          <xdr:spPr bwMode="auto">
            <a:xfrm>
              <a:off x="12306300" y="125219460"/>
              <a:ext cx="6454140" cy="67056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53340</xdr:colOff>
          <xdr:row>207</xdr:row>
          <xdr:rowOff>60960</xdr:rowOff>
        </xdr:from>
        <xdr:to>
          <xdr:col>11</xdr:col>
          <xdr:colOff>0</xdr:colOff>
          <xdr:row>208</xdr:row>
          <xdr:rowOff>22860</xdr:rowOff>
        </xdr:to>
        <xdr:pic>
          <xdr:nvPicPr>
            <xdr:cNvPr id="268766" name="Picture 18515">
              <a:extLst>
                <a:ext uri="{FF2B5EF4-FFF2-40B4-BE49-F238E27FC236}">
                  <a16:creationId xmlns:a16="http://schemas.microsoft.com/office/drawing/2014/main" id="{D97A888A-31F0-DCE2-D32E-BD2AE6A0CBF2}"/>
                </a:ext>
              </a:extLst>
            </xdr:cNvPr>
            <xdr:cNvPicPr>
              <a:picLocks noChangeAspect="1" noChangeArrowheads="1"/>
              <a:extLst>
                <a:ext uri="{84589F7E-364E-4C9E-8A38-B11213B215E9}">
                  <a14:cameraTool cellRange="'MEM. CÁLCULO'!$D$820:$N$824" spid="_x0000_s319793"/>
                </a:ext>
              </a:extLst>
            </xdr:cNvPicPr>
          </xdr:nvPicPr>
          <xdr:blipFill>
            <a:blip xmlns:r="http://schemas.openxmlformats.org/officeDocument/2006/relationships" r:embed="rId130"/>
            <a:srcRect/>
            <a:stretch>
              <a:fillRect/>
            </a:stretch>
          </xdr:blipFill>
          <xdr:spPr bwMode="auto">
            <a:xfrm>
              <a:off x="12329160" y="126164340"/>
              <a:ext cx="6431280" cy="86106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xdr:colOff>
          <xdr:row>209</xdr:row>
          <xdr:rowOff>38100</xdr:rowOff>
        </xdr:from>
        <xdr:to>
          <xdr:col>10</xdr:col>
          <xdr:colOff>3162300</xdr:colOff>
          <xdr:row>209</xdr:row>
          <xdr:rowOff>236220</xdr:rowOff>
        </xdr:to>
        <xdr:pic>
          <xdr:nvPicPr>
            <xdr:cNvPr id="268767" name="Picture 18516">
              <a:extLst>
                <a:ext uri="{FF2B5EF4-FFF2-40B4-BE49-F238E27FC236}">
                  <a16:creationId xmlns:a16="http://schemas.microsoft.com/office/drawing/2014/main" id="{C5FEE922-20D1-7764-8EC3-EB746F2D0A50}"/>
                </a:ext>
              </a:extLst>
            </xdr:cNvPr>
            <xdr:cNvPicPr>
              <a:picLocks noChangeAspect="1" noChangeArrowheads="1"/>
              <a:extLst>
                <a:ext uri="{84589F7E-364E-4C9E-8A38-B11213B215E9}">
                  <a14:cameraTool cellRange="'MEM. CÁLCULO'!$D$829:$N$829" spid="_x0000_s319794"/>
                </a:ext>
              </a:extLst>
            </xdr:cNvPicPr>
          </xdr:nvPicPr>
          <xdr:blipFill>
            <a:blip xmlns:r="http://schemas.openxmlformats.org/officeDocument/2006/relationships" r:embed="rId37"/>
            <a:srcRect/>
            <a:stretch>
              <a:fillRect/>
            </a:stretch>
          </xdr:blipFill>
          <xdr:spPr bwMode="auto">
            <a:xfrm>
              <a:off x="12283440" y="127543560"/>
              <a:ext cx="5532120" cy="1981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214</xdr:row>
          <xdr:rowOff>76200</xdr:rowOff>
        </xdr:from>
        <xdr:to>
          <xdr:col>10</xdr:col>
          <xdr:colOff>3177540</xdr:colOff>
          <xdr:row>214</xdr:row>
          <xdr:rowOff>312420</xdr:rowOff>
        </xdr:to>
        <xdr:pic>
          <xdr:nvPicPr>
            <xdr:cNvPr id="268768" name="Picture 18517">
              <a:extLst>
                <a:ext uri="{FF2B5EF4-FFF2-40B4-BE49-F238E27FC236}">
                  <a16:creationId xmlns:a16="http://schemas.microsoft.com/office/drawing/2014/main" id="{C9904C48-9561-CAEE-8B0B-CCFCC0007892}"/>
                </a:ext>
              </a:extLst>
            </xdr:cNvPr>
            <xdr:cNvPicPr>
              <a:picLocks noChangeAspect="1" noChangeArrowheads="1"/>
              <a:extLst>
                <a:ext uri="{84589F7E-364E-4C9E-8A38-B11213B215E9}">
                  <a14:cameraTool cellRange="'MEM. CÁLCULO'!$D$844:$N$844" spid="_x0000_s319795"/>
                </a:ext>
              </a:extLst>
            </xdr:cNvPicPr>
          </xdr:nvPicPr>
          <xdr:blipFill>
            <a:blip xmlns:r="http://schemas.openxmlformats.org/officeDocument/2006/relationships" r:embed="rId38"/>
            <a:srcRect/>
            <a:stretch>
              <a:fillRect/>
            </a:stretch>
          </xdr:blipFill>
          <xdr:spPr bwMode="auto">
            <a:xfrm>
              <a:off x="12321540" y="130263900"/>
              <a:ext cx="5509260" cy="2362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216</xdr:row>
          <xdr:rowOff>76200</xdr:rowOff>
        </xdr:from>
        <xdr:to>
          <xdr:col>10</xdr:col>
          <xdr:colOff>3169920</xdr:colOff>
          <xdr:row>216</xdr:row>
          <xdr:rowOff>289560</xdr:rowOff>
        </xdr:to>
        <xdr:pic>
          <xdr:nvPicPr>
            <xdr:cNvPr id="268769" name="Picture 18518">
              <a:extLst>
                <a:ext uri="{FF2B5EF4-FFF2-40B4-BE49-F238E27FC236}">
                  <a16:creationId xmlns:a16="http://schemas.microsoft.com/office/drawing/2014/main" id="{93EE9792-09C7-BCD4-2009-53CA0283546F}"/>
                </a:ext>
              </a:extLst>
            </xdr:cNvPr>
            <xdr:cNvPicPr>
              <a:picLocks noChangeAspect="1" noChangeArrowheads="1"/>
              <a:extLst>
                <a:ext uri="{84589F7E-364E-4C9E-8A38-B11213B215E9}">
                  <a14:cameraTool cellRange="'MEM. CÁLCULO'!$D$851:$N$851" spid="_x0000_s319796"/>
                </a:ext>
              </a:extLst>
            </xdr:cNvPicPr>
          </xdr:nvPicPr>
          <xdr:blipFill>
            <a:blip xmlns:r="http://schemas.openxmlformats.org/officeDocument/2006/relationships" r:embed="rId39"/>
            <a:srcRect/>
            <a:stretch>
              <a:fillRect/>
            </a:stretch>
          </xdr:blipFill>
          <xdr:spPr bwMode="auto">
            <a:xfrm>
              <a:off x="12321540" y="131284980"/>
              <a:ext cx="5501640" cy="21336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218</xdr:row>
          <xdr:rowOff>91440</xdr:rowOff>
        </xdr:from>
        <xdr:to>
          <xdr:col>11</xdr:col>
          <xdr:colOff>0</xdr:colOff>
          <xdr:row>218</xdr:row>
          <xdr:rowOff>289560</xdr:rowOff>
        </xdr:to>
        <xdr:pic>
          <xdr:nvPicPr>
            <xdr:cNvPr id="268770" name="Picture 18519">
              <a:extLst>
                <a:ext uri="{FF2B5EF4-FFF2-40B4-BE49-F238E27FC236}">
                  <a16:creationId xmlns:a16="http://schemas.microsoft.com/office/drawing/2014/main" id="{8D3A6413-3B8B-C057-6DDA-4CEEB193E2AE}"/>
                </a:ext>
              </a:extLst>
            </xdr:cNvPr>
            <xdr:cNvPicPr>
              <a:picLocks noChangeAspect="1" noChangeArrowheads="1"/>
              <a:extLst>
                <a:ext uri="{84589F7E-364E-4C9E-8A38-B11213B215E9}">
                  <a14:cameraTool cellRange="'MEM. CÁLCULO'!$D$856:$N$856" spid="_x0000_s319797"/>
                </a:ext>
              </a:extLst>
            </xdr:cNvPicPr>
          </xdr:nvPicPr>
          <xdr:blipFill>
            <a:blip xmlns:r="http://schemas.openxmlformats.org/officeDocument/2006/relationships" r:embed="rId40"/>
            <a:srcRect/>
            <a:stretch>
              <a:fillRect/>
            </a:stretch>
          </xdr:blipFill>
          <xdr:spPr bwMode="auto">
            <a:xfrm>
              <a:off x="12344400" y="132877560"/>
              <a:ext cx="6416040" cy="1981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231</xdr:row>
          <xdr:rowOff>60960</xdr:rowOff>
        </xdr:from>
        <xdr:to>
          <xdr:col>11</xdr:col>
          <xdr:colOff>0</xdr:colOff>
          <xdr:row>231</xdr:row>
          <xdr:rowOff>228600</xdr:rowOff>
        </xdr:to>
        <xdr:pic>
          <xdr:nvPicPr>
            <xdr:cNvPr id="268771" name="Picture 18520">
              <a:extLst>
                <a:ext uri="{FF2B5EF4-FFF2-40B4-BE49-F238E27FC236}">
                  <a16:creationId xmlns:a16="http://schemas.microsoft.com/office/drawing/2014/main" id="{58B71E98-8C94-2979-A02F-3CD7BDE922D0}"/>
                </a:ext>
              </a:extLst>
            </xdr:cNvPr>
            <xdr:cNvPicPr>
              <a:picLocks noChangeAspect="1" noChangeArrowheads="1"/>
              <a:extLst>
                <a:ext uri="{84589F7E-364E-4C9E-8A38-B11213B215E9}">
                  <a14:cameraTool cellRange="'MEM. CÁLCULO'!$D$894:$N$894" spid="_x0000_s319798"/>
                </a:ext>
              </a:extLst>
            </xdr:cNvPicPr>
          </xdr:nvPicPr>
          <xdr:blipFill>
            <a:blip xmlns:r="http://schemas.openxmlformats.org/officeDocument/2006/relationships" r:embed="rId41"/>
            <a:srcRect/>
            <a:stretch>
              <a:fillRect/>
            </a:stretch>
          </xdr:blipFill>
          <xdr:spPr bwMode="auto">
            <a:xfrm>
              <a:off x="12306300" y="140101320"/>
              <a:ext cx="6454140" cy="1676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237</xdr:row>
          <xdr:rowOff>152400</xdr:rowOff>
        </xdr:from>
        <xdr:to>
          <xdr:col>11</xdr:col>
          <xdr:colOff>0</xdr:colOff>
          <xdr:row>237</xdr:row>
          <xdr:rowOff>1767840</xdr:rowOff>
        </xdr:to>
        <xdr:pic>
          <xdr:nvPicPr>
            <xdr:cNvPr id="268772" name="Picture 18521">
              <a:extLst>
                <a:ext uri="{FF2B5EF4-FFF2-40B4-BE49-F238E27FC236}">
                  <a16:creationId xmlns:a16="http://schemas.microsoft.com/office/drawing/2014/main" id="{29429D43-B083-2B4B-AFAE-6149A45F2E4F}"/>
                </a:ext>
              </a:extLst>
            </xdr:cNvPr>
            <xdr:cNvPicPr>
              <a:picLocks noChangeAspect="1" noChangeArrowheads="1"/>
              <a:extLst>
                <a:ext uri="{84589F7E-364E-4C9E-8A38-B11213B215E9}">
                  <a14:cameraTool cellRange="'MEM. CÁLCULO'!$D$910:$N$921" spid="_x0000_s319799"/>
                </a:ext>
              </a:extLst>
            </xdr:cNvPicPr>
          </xdr:nvPicPr>
          <xdr:blipFill>
            <a:blip xmlns:r="http://schemas.openxmlformats.org/officeDocument/2006/relationships" r:embed="rId99"/>
            <a:srcRect/>
            <a:stretch>
              <a:fillRect/>
            </a:stretch>
          </xdr:blipFill>
          <xdr:spPr bwMode="auto">
            <a:xfrm>
              <a:off x="12367260" y="141701520"/>
              <a:ext cx="6393180" cy="16154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54</xdr:row>
          <xdr:rowOff>30480</xdr:rowOff>
        </xdr:from>
        <xdr:to>
          <xdr:col>11</xdr:col>
          <xdr:colOff>0</xdr:colOff>
          <xdr:row>55</xdr:row>
          <xdr:rowOff>0</xdr:rowOff>
        </xdr:to>
        <xdr:pic>
          <xdr:nvPicPr>
            <xdr:cNvPr id="268773" name="Picture 18522">
              <a:extLst>
                <a:ext uri="{FF2B5EF4-FFF2-40B4-BE49-F238E27FC236}">
                  <a16:creationId xmlns:a16="http://schemas.microsoft.com/office/drawing/2014/main" id="{53068BD2-8B0A-D4CD-D736-8B0B4D0DD587}"/>
                </a:ext>
              </a:extLst>
            </xdr:cNvPr>
            <xdr:cNvPicPr>
              <a:picLocks noChangeAspect="1" noChangeArrowheads="1"/>
              <a:extLst>
                <a:ext uri="{84589F7E-364E-4C9E-8A38-B11213B215E9}">
                  <a14:cameraTool cellRange="'MEM. CÁLCULO'!$D$234:$N$234" spid="_x0000_s319800"/>
                </a:ext>
              </a:extLst>
            </xdr:cNvPicPr>
          </xdr:nvPicPr>
          <xdr:blipFill>
            <a:blip xmlns:r="http://schemas.openxmlformats.org/officeDocument/2006/relationships" r:embed="rId43"/>
            <a:srcRect/>
            <a:stretch>
              <a:fillRect/>
            </a:stretch>
          </xdr:blipFill>
          <xdr:spPr bwMode="auto">
            <a:xfrm>
              <a:off x="12306300" y="33101280"/>
              <a:ext cx="6454140" cy="30480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38</xdr:row>
          <xdr:rowOff>129540</xdr:rowOff>
        </xdr:from>
        <xdr:to>
          <xdr:col>11</xdr:col>
          <xdr:colOff>0</xdr:colOff>
          <xdr:row>39</xdr:row>
          <xdr:rowOff>1341120</xdr:rowOff>
        </xdr:to>
        <xdr:pic>
          <xdr:nvPicPr>
            <xdr:cNvPr id="268774" name="Picture 217350">
              <a:extLst>
                <a:ext uri="{FF2B5EF4-FFF2-40B4-BE49-F238E27FC236}">
                  <a16:creationId xmlns:a16="http://schemas.microsoft.com/office/drawing/2014/main" id="{EEE5119B-B29F-30B2-2411-2A153AD9E5C8}"/>
                </a:ext>
              </a:extLst>
            </xdr:cNvPr>
            <xdr:cNvPicPr>
              <a:picLocks noChangeAspect="1" noChangeArrowheads="1"/>
              <a:extLst>
                <a:ext uri="{84589F7E-364E-4C9E-8A38-B11213B215E9}">
                  <a14:cameraTool cellRange="'MEM. CÁLCULO'!$D$168:$N$175" spid="_x0000_s319801"/>
                </a:ext>
              </a:extLst>
            </xdr:cNvPicPr>
          </xdr:nvPicPr>
          <xdr:blipFill>
            <a:blip xmlns:r="http://schemas.openxmlformats.org/officeDocument/2006/relationships" r:embed="rId100"/>
            <a:srcRect/>
            <a:stretch>
              <a:fillRect/>
            </a:stretch>
          </xdr:blipFill>
          <xdr:spPr bwMode="auto">
            <a:xfrm>
              <a:off x="12352020" y="18889980"/>
              <a:ext cx="6408420" cy="13792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41</xdr:row>
          <xdr:rowOff>0</xdr:rowOff>
        </xdr:from>
        <xdr:to>
          <xdr:col>11</xdr:col>
          <xdr:colOff>0</xdr:colOff>
          <xdr:row>41</xdr:row>
          <xdr:rowOff>213360</xdr:rowOff>
        </xdr:to>
        <xdr:pic>
          <xdr:nvPicPr>
            <xdr:cNvPr id="268775" name="Picture 217351">
              <a:extLst>
                <a:ext uri="{FF2B5EF4-FFF2-40B4-BE49-F238E27FC236}">
                  <a16:creationId xmlns:a16="http://schemas.microsoft.com/office/drawing/2014/main" id="{3D60F4F2-BAE4-A8DF-D0AB-4D343B70430B}"/>
                </a:ext>
              </a:extLst>
            </xdr:cNvPr>
            <xdr:cNvPicPr>
              <a:picLocks noChangeAspect="1" noChangeArrowheads="1"/>
              <a:extLst>
                <a:ext uri="{84589F7E-364E-4C9E-8A38-B11213B215E9}">
                  <a14:cameraTool cellRange="'MEM. CÁLCULO'!$D$180:$N$180" spid="_x0000_s319802"/>
                </a:ext>
              </a:extLst>
            </xdr:cNvPicPr>
          </xdr:nvPicPr>
          <xdr:blipFill>
            <a:blip xmlns:r="http://schemas.openxmlformats.org/officeDocument/2006/relationships" r:embed="rId120"/>
            <a:srcRect/>
            <a:stretch>
              <a:fillRect/>
            </a:stretch>
          </xdr:blipFill>
          <xdr:spPr bwMode="auto">
            <a:xfrm>
              <a:off x="12344400" y="20878800"/>
              <a:ext cx="6416040" cy="21336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83820</xdr:colOff>
          <xdr:row>43</xdr:row>
          <xdr:rowOff>0</xdr:rowOff>
        </xdr:from>
        <xdr:to>
          <xdr:col>11</xdr:col>
          <xdr:colOff>0</xdr:colOff>
          <xdr:row>43</xdr:row>
          <xdr:rowOff>944880</xdr:rowOff>
        </xdr:to>
        <xdr:pic>
          <xdr:nvPicPr>
            <xdr:cNvPr id="268776" name="Picture 217352">
              <a:extLst>
                <a:ext uri="{FF2B5EF4-FFF2-40B4-BE49-F238E27FC236}">
                  <a16:creationId xmlns:a16="http://schemas.microsoft.com/office/drawing/2014/main" id="{E9644866-A81A-F6F2-5D46-2393A944BB79}"/>
                </a:ext>
              </a:extLst>
            </xdr:cNvPr>
            <xdr:cNvPicPr>
              <a:picLocks noChangeAspect="1" noChangeArrowheads="1"/>
              <a:extLst>
                <a:ext uri="{84589F7E-364E-4C9E-8A38-B11213B215E9}">
                  <a14:cameraTool cellRange="'MEM. CÁLCULO'!$D$185:$N$191" spid="_x0000_s319803"/>
                </a:ext>
              </a:extLst>
            </xdr:cNvPicPr>
          </xdr:nvPicPr>
          <xdr:blipFill>
            <a:blip xmlns:r="http://schemas.openxmlformats.org/officeDocument/2006/relationships" r:embed="rId145"/>
            <a:srcRect/>
            <a:stretch>
              <a:fillRect/>
            </a:stretch>
          </xdr:blipFill>
          <xdr:spPr bwMode="auto">
            <a:xfrm>
              <a:off x="12359640" y="21800820"/>
              <a:ext cx="6400800" cy="9448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44</xdr:row>
          <xdr:rowOff>60960</xdr:rowOff>
        </xdr:from>
        <xdr:to>
          <xdr:col>10</xdr:col>
          <xdr:colOff>3169920</xdr:colOff>
          <xdr:row>44</xdr:row>
          <xdr:rowOff>1143000</xdr:rowOff>
        </xdr:to>
        <xdr:pic>
          <xdr:nvPicPr>
            <xdr:cNvPr id="268777" name="Picture 217353">
              <a:extLst>
                <a:ext uri="{FF2B5EF4-FFF2-40B4-BE49-F238E27FC236}">
                  <a16:creationId xmlns:a16="http://schemas.microsoft.com/office/drawing/2014/main" id="{5C40DA49-7E44-C528-D09B-8CE999075D7B}"/>
                </a:ext>
              </a:extLst>
            </xdr:cNvPr>
            <xdr:cNvPicPr>
              <a:picLocks noChangeAspect="1" noChangeArrowheads="1"/>
              <a:extLst>
                <a:ext uri="{84589F7E-364E-4C9E-8A38-B11213B215E9}">
                  <a14:cameraTool cellRange="'MEM. CÁLCULO'!$D$196:$N$203" spid="_x0000_s319804"/>
                </a:ext>
              </a:extLst>
            </xdr:cNvPicPr>
          </xdr:nvPicPr>
          <xdr:blipFill>
            <a:blip xmlns:r="http://schemas.openxmlformats.org/officeDocument/2006/relationships" r:embed="rId47"/>
            <a:srcRect/>
            <a:stretch>
              <a:fillRect/>
            </a:stretch>
          </xdr:blipFill>
          <xdr:spPr bwMode="auto">
            <a:xfrm>
              <a:off x="12336780" y="23088600"/>
              <a:ext cx="5486400" cy="10820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46</xdr:row>
          <xdr:rowOff>0</xdr:rowOff>
        </xdr:from>
        <xdr:to>
          <xdr:col>10</xdr:col>
          <xdr:colOff>3177540</xdr:colOff>
          <xdr:row>46</xdr:row>
          <xdr:rowOff>220980</xdr:rowOff>
        </xdr:to>
        <xdr:pic>
          <xdr:nvPicPr>
            <xdr:cNvPr id="268778" name="Picture 217354">
              <a:extLst>
                <a:ext uri="{FF2B5EF4-FFF2-40B4-BE49-F238E27FC236}">
                  <a16:creationId xmlns:a16="http://schemas.microsoft.com/office/drawing/2014/main" id="{7113C959-7FE8-D510-F481-F10360525136}"/>
                </a:ext>
              </a:extLst>
            </xdr:cNvPr>
            <xdr:cNvPicPr>
              <a:picLocks noChangeAspect="1" noChangeArrowheads="1"/>
              <a:extLst>
                <a:ext uri="{84589F7E-364E-4C9E-8A38-B11213B215E9}">
                  <a14:cameraTool cellRange="'MEM. CÁLCULO'!$D$208:$N$208" spid="_x0000_s319805"/>
                </a:ext>
              </a:extLst>
            </xdr:cNvPicPr>
          </xdr:nvPicPr>
          <xdr:blipFill>
            <a:blip xmlns:r="http://schemas.openxmlformats.org/officeDocument/2006/relationships" r:embed="rId7"/>
            <a:srcRect/>
            <a:stretch>
              <a:fillRect/>
            </a:stretch>
          </xdr:blipFill>
          <xdr:spPr bwMode="auto">
            <a:xfrm>
              <a:off x="12367260" y="25046940"/>
              <a:ext cx="5463540" cy="2209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48</xdr:row>
          <xdr:rowOff>0</xdr:rowOff>
        </xdr:from>
        <xdr:to>
          <xdr:col>11</xdr:col>
          <xdr:colOff>0</xdr:colOff>
          <xdr:row>48</xdr:row>
          <xdr:rowOff>944880</xdr:rowOff>
        </xdr:to>
        <xdr:pic>
          <xdr:nvPicPr>
            <xdr:cNvPr id="268779" name="Picture 217355">
              <a:extLst>
                <a:ext uri="{FF2B5EF4-FFF2-40B4-BE49-F238E27FC236}">
                  <a16:creationId xmlns:a16="http://schemas.microsoft.com/office/drawing/2014/main" id="{680B86B2-E50A-9ED6-A3F5-C4F402E80A66}"/>
                </a:ext>
              </a:extLst>
            </xdr:cNvPr>
            <xdr:cNvPicPr>
              <a:picLocks noChangeAspect="1" noChangeArrowheads="1"/>
              <a:extLst>
                <a:ext uri="{84589F7E-364E-4C9E-8A38-B11213B215E9}">
                  <a14:cameraTool cellRange="'MEM. CÁLCULO'!$D$213:$N$219" spid="_x0000_s319806"/>
                </a:ext>
              </a:extLst>
            </xdr:cNvPicPr>
          </xdr:nvPicPr>
          <xdr:blipFill>
            <a:blip xmlns:r="http://schemas.openxmlformats.org/officeDocument/2006/relationships" r:embed="rId48"/>
            <a:srcRect/>
            <a:stretch>
              <a:fillRect/>
            </a:stretch>
          </xdr:blipFill>
          <xdr:spPr bwMode="auto">
            <a:xfrm>
              <a:off x="12367260" y="27561540"/>
              <a:ext cx="6393180" cy="9448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50</xdr:row>
          <xdr:rowOff>30480</xdr:rowOff>
        </xdr:from>
        <xdr:to>
          <xdr:col>11</xdr:col>
          <xdr:colOff>0</xdr:colOff>
          <xdr:row>50</xdr:row>
          <xdr:rowOff>807720</xdr:rowOff>
        </xdr:to>
        <xdr:pic>
          <xdr:nvPicPr>
            <xdr:cNvPr id="268780" name="Picture 217356">
              <a:extLst>
                <a:ext uri="{FF2B5EF4-FFF2-40B4-BE49-F238E27FC236}">
                  <a16:creationId xmlns:a16="http://schemas.microsoft.com/office/drawing/2014/main" id="{42B2DF8E-5B48-4B40-0760-EB534A74170D}"/>
                </a:ext>
              </a:extLst>
            </xdr:cNvPr>
            <xdr:cNvPicPr>
              <a:picLocks noChangeAspect="1" noChangeArrowheads="1"/>
              <a:extLst>
                <a:ext uri="{84589F7E-364E-4C9E-8A38-B11213B215E9}">
                  <a14:cameraTool cellRange="'MEM. CÁLCULO'!$D$224:$N$227" spid="_x0000_s319807"/>
                </a:ext>
              </a:extLst>
            </xdr:cNvPicPr>
          </xdr:nvPicPr>
          <xdr:blipFill>
            <a:blip xmlns:r="http://schemas.openxmlformats.org/officeDocument/2006/relationships" r:embed="rId49"/>
            <a:srcRect/>
            <a:stretch>
              <a:fillRect/>
            </a:stretch>
          </xdr:blipFill>
          <xdr:spPr bwMode="auto">
            <a:xfrm>
              <a:off x="12321540" y="31021020"/>
              <a:ext cx="6438900" cy="7772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55</xdr:row>
          <xdr:rowOff>60960</xdr:rowOff>
        </xdr:from>
        <xdr:to>
          <xdr:col>11</xdr:col>
          <xdr:colOff>0</xdr:colOff>
          <xdr:row>55</xdr:row>
          <xdr:rowOff>739140</xdr:rowOff>
        </xdr:to>
        <xdr:pic>
          <xdr:nvPicPr>
            <xdr:cNvPr id="268781" name="Picture 217357">
              <a:extLst>
                <a:ext uri="{FF2B5EF4-FFF2-40B4-BE49-F238E27FC236}">
                  <a16:creationId xmlns:a16="http://schemas.microsoft.com/office/drawing/2014/main" id="{EC75FB3F-EF33-D764-71A4-C8A206B015EF}"/>
                </a:ext>
              </a:extLst>
            </xdr:cNvPr>
            <xdr:cNvPicPr>
              <a:picLocks noChangeAspect="1" noChangeArrowheads="1"/>
              <a:extLst>
                <a:ext uri="{84589F7E-364E-4C9E-8A38-B11213B215E9}">
                  <a14:cameraTool cellRange="'MEM. CÁLCULO'!$D$239:$N$243" spid="_x0000_s319808"/>
                </a:ext>
              </a:extLst>
            </xdr:cNvPicPr>
          </xdr:nvPicPr>
          <xdr:blipFill>
            <a:blip xmlns:r="http://schemas.openxmlformats.org/officeDocument/2006/relationships" r:embed="rId10"/>
            <a:srcRect/>
            <a:stretch>
              <a:fillRect/>
            </a:stretch>
          </xdr:blipFill>
          <xdr:spPr bwMode="auto">
            <a:xfrm>
              <a:off x="12321540" y="33467040"/>
              <a:ext cx="6438900" cy="6781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56</xdr:row>
          <xdr:rowOff>60960</xdr:rowOff>
        </xdr:from>
        <xdr:to>
          <xdr:col>11</xdr:col>
          <xdr:colOff>0</xdr:colOff>
          <xdr:row>56</xdr:row>
          <xdr:rowOff>701040</xdr:rowOff>
        </xdr:to>
        <xdr:pic>
          <xdr:nvPicPr>
            <xdr:cNvPr id="268782" name="Picture 217358">
              <a:extLst>
                <a:ext uri="{FF2B5EF4-FFF2-40B4-BE49-F238E27FC236}">
                  <a16:creationId xmlns:a16="http://schemas.microsoft.com/office/drawing/2014/main" id="{C261CDE8-6F8B-ABC3-7CF0-ED4D85BF462A}"/>
                </a:ext>
              </a:extLst>
            </xdr:cNvPr>
            <xdr:cNvPicPr>
              <a:picLocks noChangeAspect="1" noChangeArrowheads="1"/>
              <a:extLst>
                <a:ext uri="{84589F7E-364E-4C9E-8A38-B11213B215E9}">
                  <a14:cameraTool cellRange="'MEM. CÁLCULO'!$D$249:$N$252" spid="_x0000_s319809"/>
                </a:ext>
              </a:extLst>
            </xdr:cNvPicPr>
          </xdr:nvPicPr>
          <xdr:blipFill>
            <a:blip xmlns:r="http://schemas.openxmlformats.org/officeDocument/2006/relationships" r:embed="rId51"/>
            <a:srcRect/>
            <a:stretch>
              <a:fillRect/>
            </a:stretch>
          </xdr:blipFill>
          <xdr:spPr bwMode="auto">
            <a:xfrm>
              <a:off x="12336780" y="34549080"/>
              <a:ext cx="6423660" cy="6400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53340</xdr:colOff>
          <xdr:row>60</xdr:row>
          <xdr:rowOff>30480</xdr:rowOff>
        </xdr:from>
        <xdr:to>
          <xdr:col>11</xdr:col>
          <xdr:colOff>0</xdr:colOff>
          <xdr:row>60</xdr:row>
          <xdr:rowOff>1112520</xdr:rowOff>
        </xdr:to>
        <xdr:pic>
          <xdr:nvPicPr>
            <xdr:cNvPr id="268783" name="Picture 217359">
              <a:extLst>
                <a:ext uri="{FF2B5EF4-FFF2-40B4-BE49-F238E27FC236}">
                  <a16:creationId xmlns:a16="http://schemas.microsoft.com/office/drawing/2014/main" id="{C5B710C9-22CE-872C-91F0-F25109996D62}"/>
                </a:ext>
              </a:extLst>
            </xdr:cNvPr>
            <xdr:cNvPicPr>
              <a:picLocks noChangeAspect="1" noChangeArrowheads="1"/>
              <a:extLst>
                <a:ext uri="{84589F7E-364E-4C9E-8A38-B11213B215E9}">
                  <a14:cameraTool cellRange="'MEM. CÁLCULO'!$D$259:$N$266" spid="_x0000_s319810"/>
                </a:ext>
              </a:extLst>
            </xdr:cNvPicPr>
          </xdr:nvPicPr>
          <xdr:blipFill>
            <a:blip xmlns:r="http://schemas.openxmlformats.org/officeDocument/2006/relationships" r:embed="rId64"/>
            <a:srcRect/>
            <a:stretch>
              <a:fillRect/>
            </a:stretch>
          </xdr:blipFill>
          <xdr:spPr bwMode="auto">
            <a:xfrm>
              <a:off x="12329160" y="37536120"/>
              <a:ext cx="6431280" cy="10820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62</xdr:row>
          <xdr:rowOff>60960</xdr:rowOff>
        </xdr:from>
        <xdr:to>
          <xdr:col>11</xdr:col>
          <xdr:colOff>0</xdr:colOff>
          <xdr:row>62</xdr:row>
          <xdr:rowOff>1005840</xdr:rowOff>
        </xdr:to>
        <xdr:pic>
          <xdr:nvPicPr>
            <xdr:cNvPr id="268784" name="Picture 18534">
              <a:extLst>
                <a:ext uri="{FF2B5EF4-FFF2-40B4-BE49-F238E27FC236}">
                  <a16:creationId xmlns:a16="http://schemas.microsoft.com/office/drawing/2014/main" id="{E5F19CB1-82A4-D34F-3368-FBDE425739B1}"/>
                </a:ext>
              </a:extLst>
            </xdr:cNvPr>
            <xdr:cNvPicPr>
              <a:picLocks noChangeAspect="1" noChangeArrowheads="1"/>
              <a:extLst>
                <a:ext uri="{84589F7E-364E-4C9E-8A38-B11213B215E9}">
                  <a14:cameraTool cellRange="'MEM. CÁLCULO'!$D$271:$N$277" spid="_x0000_s319811"/>
                </a:ext>
              </a:extLst>
            </xdr:cNvPicPr>
          </xdr:nvPicPr>
          <xdr:blipFill>
            <a:blip xmlns:r="http://schemas.openxmlformats.org/officeDocument/2006/relationships" r:embed="rId52"/>
            <a:srcRect/>
            <a:stretch>
              <a:fillRect/>
            </a:stretch>
          </xdr:blipFill>
          <xdr:spPr bwMode="auto">
            <a:xfrm>
              <a:off x="12321540" y="39212520"/>
              <a:ext cx="6438900" cy="9448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239</xdr:row>
          <xdr:rowOff>137160</xdr:rowOff>
        </xdr:from>
        <xdr:to>
          <xdr:col>10</xdr:col>
          <xdr:colOff>3147060</xdr:colOff>
          <xdr:row>239</xdr:row>
          <xdr:rowOff>342900</xdr:rowOff>
        </xdr:to>
        <xdr:pic>
          <xdr:nvPicPr>
            <xdr:cNvPr id="268785" name="Picture 18535">
              <a:extLst>
                <a:ext uri="{FF2B5EF4-FFF2-40B4-BE49-F238E27FC236}">
                  <a16:creationId xmlns:a16="http://schemas.microsoft.com/office/drawing/2014/main" id="{75754A1A-6471-2CA4-D186-AB450DD0869F}"/>
                </a:ext>
              </a:extLst>
            </xdr:cNvPr>
            <xdr:cNvPicPr>
              <a:picLocks noChangeAspect="1" noChangeArrowheads="1"/>
              <a:extLst>
                <a:ext uri="{84589F7E-364E-4C9E-8A38-B11213B215E9}">
                  <a14:cameraTool cellRange="'MEM. CÁLCULO'!$D$926:$N$926" spid="_x0000_s319812"/>
                </a:ext>
              </a:extLst>
            </xdr:cNvPicPr>
          </xdr:nvPicPr>
          <xdr:blipFill>
            <a:blip xmlns:r="http://schemas.openxmlformats.org/officeDocument/2006/relationships" r:embed="rId85"/>
            <a:srcRect/>
            <a:stretch>
              <a:fillRect/>
            </a:stretch>
          </xdr:blipFill>
          <xdr:spPr bwMode="auto">
            <a:xfrm>
              <a:off x="12336780" y="144208500"/>
              <a:ext cx="5463540" cy="2057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xdr:colOff>
          <xdr:row>242</xdr:row>
          <xdr:rowOff>121920</xdr:rowOff>
        </xdr:from>
        <xdr:to>
          <xdr:col>10</xdr:col>
          <xdr:colOff>3169920</xdr:colOff>
          <xdr:row>242</xdr:row>
          <xdr:rowOff>1600200</xdr:rowOff>
        </xdr:to>
        <xdr:pic>
          <xdr:nvPicPr>
            <xdr:cNvPr id="268786" name="Picture 18536">
              <a:extLst>
                <a:ext uri="{FF2B5EF4-FFF2-40B4-BE49-F238E27FC236}">
                  <a16:creationId xmlns:a16="http://schemas.microsoft.com/office/drawing/2014/main" id="{5C3E825F-958C-5C70-E6D0-2B2382EDD30F}"/>
                </a:ext>
              </a:extLst>
            </xdr:cNvPr>
            <xdr:cNvPicPr>
              <a:picLocks noChangeAspect="1" noChangeArrowheads="1"/>
              <a:extLst>
                <a:ext uri="{84589F7E-364E-4C9E-8A38-B11213B215E9}">
                  <a14:cameraTool cellRange="'MEM. CÁLCULO'!$D$936:$N$946" spid="_x0000_s319813"/>
                </a:ext>
              </a:extLst>
            </xdr:cNvPicPr>
          </xdr:nvPicPr>
          <xdr:blipFill>
            <a:blip xmlns:r="http://schemas.openxmlformats.org/officeDocument/2006/relationships" r:embed="rId54"/>
            <a:srcRect/>
            <a:stretch>
              <a:fillRect/>
            </a:stretch>
          </xdr:blipFill>
          <xdr:spPr bwMode="auto">
            <a:xfrm>
              <a:off x="12291060" y="146128740"/>
              <a:ext cx="5532120" cy="14782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243</xdr:row>
          <xdr:rowOff>121920</xdr:rowOff>
        </xdr:from>
        <xdr:to>
          <xdr:col>10</xdr:col>
          <xdr:colOff>3177540</xdr:colOff>
          <xdr:row>243</xdr:row>
          <xdr:rowOff>1737360</xdr:rowOff>
        </xdr:to>
        <xdr:pic>
          <xdr:nvPicPr>
            <xdr:cNvPr id="268787" name="Picture 18537">
              <a:extLst>
                <a:ext uri="{FF2B5EF4-FFF2-40B4-BE49-F238E27FC236}">
                  <a16:creationId xmlns:a16="http://schemas.microsoft.com/office/drawing/2014/main" id="{1DD41E8D-A900-C878-6AD7-D90B7E569A7A}"/>
                </a:ext>
              </a:extLst>
            </xdr:cNvPr>
            <xdr:cNvPicPr>
              <a:picLocks noChangeAspect="1" noChangeArrowheads="1"/>
              <a:extLst>
                <a:ext uri="{84589F7E-364E-4C9E-8A38-B11213B215E9}">
                  <a14:cameraTool cellRange="'MEM. CÁLCULO'!$D$951:$N$962" spid="_x0000_s319814"/>
                </a:ext>
              </a:extLst>
            </xdr:cNvPicPr>
          </xdr:nvPicPr>
          <xdr:blipFill>
            <a:blip xmlns:r="http://schemas.openxmlformats.org/officeDocument/2006/relationships" r:embed="rId55"/>
            <a:srcRect/>
            <a:stretch>
              <a:fillRect/>
            </a:stretch>
          </xdr:blipFill>
          <xdr:spPr bwMode="auto">
            <a:xfrm>
              <a:off x="12313920" y="148338540"/>
              <a:ext cx="5516880" cy="16154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245</xdr:row>
          <xdr:rowOff>91440</xdr:rowOff>
        </xdr:from>
        <xdr:to>
          <xdr:col>11</xdr:col>
          <xdr:colOff>0</xdr:colOff>
          <xdr:row>245</xdr:row>
          <xdr:rowOff>320040</xdr:rowOff>
        </xdr:to>
        <xdr:pic>
          <xdr:nvPicPr>
            <xdr:cNvPr id="268788" name="Picture 18538">
              <a:extLst>
                <a:ext uri="{FF2B5EF4-FFF2-40B4-BE49-F238E27FC236}">
                  <a16:creationId xmlns:a16="http://schemas.microsoft.com/office/drawing/2014/main" id="{FE318DB6-8A56-9267-B7F6-0EFA1CB75378}"/>
                </a:ext>
              </a:extLst>
            </xdr:cNvPr>
            <xdr:cNvPicPr>
              <a:picLocks noChangeAspect="1" noChangeArrowheads="1"/>
              <a:extLst>
                <a:ext uri="{84589F7E-364E-4C9E-8A38-B11213B215E9}">
                  <a14:cameraTool cellRange="'MEM. CÁLCULO'!$D$967:$N$967" spid="_x0000_s319815"/>
                </a:ext>
              </a:extLst>
            </xdr:cNvPicPr>
          </xdr:nvPicPr>
          <xdr:blipFill>
            <a:blip xmlns:r="http://schemas.openxmlformats.org/officeDocument/2006/relationships" r:embed="rId56"/>
            <a:srcRect/>
            <a:stretch>
              <a:fillRect/>
            </a:stretch>
          </xdr:blipFill>
          <xdr:spPr bwMode="auto">
            <a:xfrm>
              <a:off x="12344400" y="151287480"/>
              <a:ext cx="6416040" cy="22860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38</xdr:row>
          <xdr:rowOff>129540</xdr:rowOff>
        </xdr:from>
        <xdr:to>
          <xdr:col>11</xdr:col>
          <xdr:colOff>0</xdr:colOff>
          <xdr:row>39</xdr:row>
          <xdr:rowOff>1341120</xdr:rowOff>
        </xdr:to>
        <xdr:pic>
          <xdr:nvPicPr>
            <xdr:cNvPr id="268789" name="Picture 18539">
              <a:extLst>
                <a:ext uri="{FF2B5EF4-FFF2-40B4-BE49-F238E27FC236}">
                  <a16:creationId xmlns:a16="http://schemas.microsoft.com/office/drawing/2014/main" id="{D55700C6-F6EF-7C14-8F75-AA340B56B317}"/>
                </a:ext>
              </a:extLst>
            </xdr:cNvPr>
            <xdr:cNvPicPr>
              <a:picLocks noChangeAspect="1" noChangeArrowheads="1"/>
              <a:extLst>
                <a:ext uri="{84589F7E-364E-4C9E-8A38-B11213B215E9}">
                  <a14:cameraTool cellRange="'MEM. CÁLCULO'!$D$168:$N$175" spid="_x0000_s319816"/>
                </a:ext>
              </a:extLst>
            </xdr:cNvPicPr>
          </xdr:nvPicPr>
          <xdr:blipFill>
            <a:blip xmlns:r="http://schemas.openxmlformats.org/officeDocument/2006/relationships" r:embed="rId146"/>
            <a:srcRect/>
            <a:stretch>
              <a:fillRect/>
            </a:stretch>
          </xdr:blipFill>
          <xdr:spPr bwMode="auto">
            <a:xfrm>
              <a:off x="12352020" y="18889980"/>
              <a:ext cx="6408420" cy="13792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41</xdr:row>
          <xdr:rowOff>0</xdr:rowOff>
        </xdr:from>
        <xdr:to>
          <xdr:col>11</xdr:col>
          <xdr:colOff>0</xdr:colOff>
          <xdr:row>41</xdr:row>
          <xdr:rowOff>213360</xdr:rowOff>
        </xdr:to>
        <xdr:pic>
          <xdr:nvPicPr>
            <xdr:cNvPr id="268790" name="Picture 18541">
              <a:extLst>
                <a:ext uri="{FF2B5EF4-FFF2-40B4-BE49-F238E27FC236}">
                  <a16:creationId xmlns:a16="http://schemas.microsoft.com/office/drawing/2014/main" id="{456B2220-5F93-9B39-238A-6DF9CF1BF4AF}"/>
                </a:ext>
              </a:extLst>
            </xdr:cNvPr>
            <xdr:cNvPicPr>
              <a:picLocks noChangeAspect="1" noChangeArrowheads="1"/>
              <a:extLst>
                <a:ext uri="{84589F7E-364E-4C9E-8A38-B11213B215E9}">
                  <a14:cameraTool cellRange="'MEM. CÁLCULO'!$D$180:$N$180" spid="_x0000_s319817"/>
                </a:ext>
              </a:extLst>
            </xdr:cNvPicPr>
          </xdr:nvPicPr>
          <xdr:blipFill>
            <a:blip xmlns:r="http://schemas.openxmlformats.org/officeDocument/2006/relationships" r:embed="rId120"/>
            <a:srcRect/>
            <a:stretch>
              <a:fillRect/>
            </a:stretch>
          </xdr:blipFill>
          <xdr:spPr bwMode="auto">
            <a:xfrm>
              <a:off x="12344400" y="20878800"/>
              <a:ext cx="6416040" cy="21336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83820</xdr:colOff>
          <xdr:row>43</xdr:row>
          <xdr:rowOff>0</xdr:rowOff>
        </xdr:from>
        <xdr:to>
          <xdr:col>11</xdr:col>
          <xdr:colOff>0</xdr:colOff>
          <xdr:row>43</xdr:row>
          <xdr:rowOff>944880</xdr:rowOff>
        </xdr:to>
        <xdr:pic>
          <xdr:nvPicPr>
            <xdr:cNvPr id="268791" name="Picture 18542">
              <a:extLst>
                <a:ext uri="{FF2B5EF4-FFF2-40B4-BE49-F238E27FC236}">
                  <a16:creationId xmlns:a16="http://schemas.microsoft.com/office/drawing/2014/main" id="{4F5ACCAE-7B2C-B448-0A88-F7F22D6BEB98}"/>
                </a:ext>
              </a:extLst>
            </xdr:cNvPr>
            <xdr:cNvPicPr>
              <a:picLocks noChangeAspect="1" noChangeArrowheads="1"/>
              <a:extLst>
                <a:ext uri="{84589F7E-364E-4C9E-8A38-B11213B215E9}">
                  <a14:cameraTool cellRange="'MEM. CÁLCULO'!$D$185:$N$191" spid="_x0000_s319818"/>
                </a:ext>
              </a:extLst>
            </xdr:cNvPicPr>
          </xdr:nvPicPr>
          <xdr:blipFill>
            <a:blip xmlns:r="http://schemas.openxmlformats.org/officeDocument/2006/relationships" r:embed="rId147"/>
            <a:srcRect/>
            <a:stretch>
              <a:fillRect/>
            </a:stretch>
          </xdr:blipFill>
          <xdr:spPr bwMode="auto">
            <a:xfrm>
              <a:off x="12359640" y="21800820"/>
              <a:ext cx="6400800" cy="9448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44</xdr:row>
          <xdr:rowOff>60960</xdr:rowOff>
        </xdr:from>
        <xdr:to>
          <xdr:col>10</xdr:col>
          <xdr:colOff>3169920</xdr:colOff>
          <xdr:row>44</xdr:row>
          <xdr:rowOff>1143000</xdr:rowOff>
        </xdr:to>
        <xdr:pic>
          <xdr:nvPicPr>
            <xdr:cNvPr id="268792" name="Picture 18543">
              <a:extLst>
                <a:ext uri="{FF2B5EF4-FFF2-40B4-BE49-F238E27FC236}">
                  <a16:creationId xmlns:a16="http://schemas.microsoft.com/office/drawing/2014/main" id="{AE848EE8-0962-C9F2-B04E-DD1F754A4E8D}"/>
                </a:ext>
              </a:extLst>
            </xdr:cNvPr>
            <xdr:cNvPicPr>
              <a:picLocks noChangeAspect="1" noChangeArrowheads="1"/>
              <a:extLst>
                <a:ext uri="{84589F7E-364E-4C9E-8A38-B11213B215E9}">
                  <a14:cameraTool cellRange="'MEM. CÁLCULO'!$D$196:$N$203" spid="_x0000_s319819"/>
                </a:ext>
              </a:extLst>
            </xdr:cNvPicPr>
          </xdr:nvPicPr>
          <xdr:blipFill>
            <a:blip xmlns:r="http://schemas.openxmlformats.org/officeDocument/2006/relationships" r:embed="rId47"/>
            <a:srcRect/>
            <a:stretch>
              <a:fillRect/>
            </a:stretch>
          </xdr:blipFill>
          <xdr:spPr bwMode="auto">
            <a:xfrm>
              <a:off x="12336780" y="23088600"/>
              <a:ext cx="5486400" cy="10820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46</xdr:row>
          <xdr:rowOff>0</xdr:rowOff>
        </xdr:from>
        <xdr:to>
          <xdr:col>10</xdr:col>
          <xdr:colOff>3177540</xdr:colOff>
          <xdr:row>46</xdr:row>
          <xdr:rowOff>220980</xdr:rowOff>
        </xdr:to>
        <xdr:pic>
          <xdr:nvPicPr>
            <xdr:cNvPr id="268793" name="Picture 18544">
              <a:extLst>
                <a:ext uri="{FF2B5EF4-FFF2-40B4-BE49-F238E27FC236}">
                  <a16:creationId xmlns:a16="http://schemas.microsoft.com/office/drawing/2014/main" id="{72EBE798-10CB-1F79-C1AF-DAD7DC7AE615}"/>
                </a:ext>
              </a:extLst>
            </xdr:cNvPr>
            <xdr:cNvPicPr>
              <a:picLocks noChangeAspect="1" noChangeArrowheads="1"/>
              <a:extLst>
                <a:ext uri="{84589F7E-364E-4C9E-8A38-B11213B215E9}">
                  <a14:cameraTool cellRange="'MEM. CÁLCULO'!$D$208:$N$208" spid="_x0000_s319820"/>
                </a:ext>
              </a:extLst>
            </xdr:cNvPicPr>
          </xdr:nvPicPr>
          <xdr:blipFill>
            <a:blip xmlns:r="http://schemas.openxmlformats.org/officeDocument/2006/relationships" r:embed="rId7"/>
            <a:srcRect/>
            <a:stretch>
              <a:fillRect/>
            </a:stretch>
          </xdr:blipFill>
          <xdr:spPr bwMode="auto">
            <a:xfrm>
              <a:off x="12367260" y="25046940"/>
              <a:ext cx="5463540" cy="2209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48</xdr:row>
          <xdr:rowOff>0</xdr:rowOff>
        </xdr:from>
        <xdr:to>
          <xdr:col>11</xdr:col>
          <xdr:colOff>0</xdr:colOff>
          <xdr:row>48</xdr:row>
          <xdr:rowOff>944880</xdr:rowOff>
        </xdr:to>
        <xdr:pic>
          <xdr:nvPicPr>
            <xdr:cNvPr id="268794" name="Picture 18545">
              <a:extLst>
                <a:ext uri="{FF2B5EF4-FFF2-40B4-BE49-F238E27FC236}">
                  <a16:creationId xmlns:a16="http://schemas.microsoft.com/office/drawing/2014/main" id="{65DB9749-47A3-FCB2-76D3-E9868B415A44}"/>
                </a:ext>
              </a:extLst>
            </xdr:cNvPr>
            <xdr:cNvPicPr>
              <a:picLocks noChangeAspect="1" noChangeArrowheads="1"/>
              <a:extLst>
                <a:ext uri="{84589F7E-364E-4C9E-8A38-B11213B215E9}">
                  <a14:cameraTool cellRange="'MEM. CÁLCULO'!$D$213:$N$219" spid="_x0000_s319821"/>
                </a:ext>
              </a:extLst>
            </xdr:cNvPicPr>
          </xdr:nvPicPr>
          <xdr:blipFill>
            <a:blip xmlns:r="http://schemas.openxmlformats.org/officeDocument/2006/relationships" r:embed="rId48"/>
            <a:srcRect/>
            <a:stretch>
              <a:fillRect/>
            </a:stretch>
          </xdr:blipFill>
          <xdr:spPr bwMode="auto">
            <a:xfrm>
              <a:off x="12367260" y="27561540"/>
              <a:ext cx="6393180" cy="9448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50</xdr:row>
          <xdr:rowOff>30480</xdr:rowOff>
        </xdr:from>
        <xdr:to>
          <xdr:col>11</xdr:col>
          <xdr:colOff>0</xdr:colOff>
          <xdr:row>50</xdr:row>
          <xdr:rowOff>807720</xdr:rowOff>
        </xdr:to>
        <xdr:pic>
          <xdr:nvPicPr>
            <xdr:cNvPr id="268795" name="Picture 18546">
              <a:extLst>
                <a:ext uri="{FF2B5EF4-FFF2-40B4-BE49-F238E27FC236}">
                  <a16:creationId xmlns:a16="http://schemas.microsoft.com/office/drawing/2014/main" id="{BA995303-DB9A-CD58-272C-C75381AD6F61}"/>
                </a:ext>
              </a:extLst>
            </xdr:cNvPr>
            <xdr:cNvPicPr>
              <a:picLocks noChangeAspect="1" noChangeArrowheads="1"/>
              <a:extLst>
                <a:ext uri="{84589F7E-364E-4C9E-8A38-B11213B215E9}">
                  <a14:cameraTool cellRange="'MEM. CÁLCULO'!$D$224:$N$227" spid="_x0000_s319822"/>
                </a:ext>
              </a:extLst>
            </xdr:cNvPicPr>
          </xdr:nvPicPr>
          <xdr:blipFill>
            <a:blip xmlns:r="http://schemas.openxmlformats.org/officeDocument/2006/relationships" r:embed="rId49"/>
            <a:srcRect/>
            <a:stretch>
              <a:fillRect/>
            </a:stretch>
          </xdr:blipFill>
          <xdr:spPr bwMode="auto">
            <a:xfrm>
              <a:off x="12321540" y="31021020"/>
              <a:ext cx="6438900" cy="7772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55</xdr:row>
          <xdr:rowOff>60960</xdr:rowOff>
        </xdr:from>
        <xdr:to>
          <xdr:col>11</xdr:col>
          <xdr:colOff>0</xdr:colOff>
          <xdr:row>55</xdr:row>
          <xdr:rowOff>739140</xdr:rowOff>
        </xdr:to>
        <xdr:pic>
          <xdr:nvPicPr>
            <xdr:cNvPr id="268796" name="Picture 18547">
              <a:extLst>
                <a:ext uri="{FF2B5EF4-FFF2-40B4-BE49-F238E27FC236}">
                  <a16:creationId xmlns:a16="http://schemas.microsoft.com/office/drawing/2014/main" id="{77BAB654-7C49-19F7-DF93-989E77C4338D}"/>
                </a:ext>
              </a:extLst>
            </xdr:cNvPr>
            <xdr:cNvPicPr>
              <a:picLocks noChangeAspect="1" noChangeArrowheads="1"/>
              <a:extLst>
                <a:ext uri="{84589F7E-364E-4C9E-8A38-B11213B215E9}">
                  <a14:cameraTool cellRange="'MEM. CÁLCULO'!$D$239:$N$243" spid="_x0000_s319823"/>
                </a:ext>
              </a:extLst>
            </xdr:cNvPicPr>
          </xdr:nvPicPr>
          <xdr:blipFill>
            <a:blip xmlns:r="http://schemas.openxmlformats.org/officeDocument/2006/relationships" r:embed="rId10"/>
            <a:srcRect/>
            <a:stretch>
              <a:fillRect/>
            </a:stretch>
          </xdr:blipFill>
          <xdr:spPr bwMode="auto">
            <a:xfrm>
              <a:off x="12321540" y="33467040"/>
              <a:ext cx="6438900" cy="6781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56</xdr:row>
          <xdr:rowOff>60960</xdr:rowOff>
        </xdr:from>
        <xdr:to>
          <xdr:col>11</xdr:col>
          <xdr:colOff>0</xdr:colOff>
          <xdr:row>56</xdr:row>
          <xdr:rowOff>701040</xdr:rowOff>
        </xdr:to>
        <xdr:pic>
          <xdr:nvPicPr>
            <xdr:cNvPr id="268797" name="Picture 18548">
              <a:extLst>
                <a:ext uri="{FF2B5EF4-FFF2-40B4-BE49-F238E27FC236}">
                  <a16:creationId xmlns:a16="http://schemas.microsoft.com/office/drawing/2014/main" id="{6C8A7CC9-8F2A-9C78-287F-70D9E76FCA34}"/>
                </a:ext>
              </a:extLst>
            </xdr:cNvPr>
            <xdr:cNvPicPr>
              <a:picLocks noChangeAspect="1" noChangeArrowheads="1"/>
              <a:extLst>
                <a:ext uri="{84589F7E-364E-4C9E-8A38-B11213B215E9}">
                  <a14:cameraTool cellRange="'MEM. CÁLCULO'!$D$249:$N$252" spid="_x0000_s319824"/>
                </a:ext>
              </a:extLst>
            </xdr:cNvPicPr>
          </xdr:nvPicPr>
          <xdr:blipFill>
            <a:blip xmlns:r="http://schemas.openxmlformats.org/officeDocument/2006/relationships" r:embed="rId51"/>
            <a:srcRect/>
            <a:stretch>
              <a:fillRect/>
            </a:stretch>
          </xdr:blipFill>
          <xdr:spPr bwMode="auto">
            <a:xfrm>
              <a:off x="12336780" y="34549080"/>
              <a:ext cx="6423660" cy="6400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53340</xdr:colOff>
          <xdr:row>60</xdr:row>
          <xdr:rowOff>30480</xdr:rowOff>
        </xdr:from>
        <xdr:to>
          <xdr:col>11</xdr:col>
          <xdr:colOff>0</xdr:colOff>
          <xdr:row>60</xdr:row>
          <xdr:rowOff>1112520</xdr:rowOff>
        </xdr:to>
        <xdr:pic>
          <xdr:nvPicPr>
            <xdr:cNvPr id="268798" name="Picture 18549">
              <a:extLst>
                <a:ext uri="{FF2B5EF4-FFF2-40B4-BE49-F238E27FC236}">
                  <a16:creationId xmlns:a16="http://schemas.microsoft.com/office/drawing/2014/main" id="{5F56ABE8-E62B-26DA-84CB-9531D9C2F1EB}"/>
                </a:ext>
              </a:extLst>
            </xdr:cNvPr>
            <xdr:cNvPicPr>
              <a:picLocks noChangeAspect="1" noChangeArrowheads="1"/>
              <a:extLst>
                <a:ext uri="{84589F7E-364E-4C9E-8A38-B11213B215E9}">
                  <a14:cameraTool cellRange="'MEM. CÁLCULO'!$D$259:$N$266" spid="_x0000_s319825"/>
                </a:ext>
              </a:extLst>
            </xdr:cNvPicPr>
          </xdr:nvPicPr>
          <xdr:blipFill>
            <a:blip xmlns:r="http://schemas.openxmlformats.org/officeDocument/2006/relationships" r:embed="rId64"/>
            <a:srcRect/>
            <a:stretch>
              <a:fillRect/>
            </a:stretch>
          </xdr:blipFill>
          <xdr:spPr bwMode="auto">
            <a:xfrm>
              <a:off x="12329160" y="37536120"/>
              <a:ext cx="6431280" cy="10820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53340</xdr:colOff>
          <xdr:row>64</xdr:row>
          <xdr:rowOff>53340</xdr:rowOff>
        </xdr:from>
        <xdr:to>
          <xdr:col>11</xdr:col>
          <xdr:colOff>0</xdr:colOff>
          <xdr:row>64</xdr:row>
          <xdr:rowOff>731520</xdr:rowOff>
        </xdr:to>
        <xdr:pic>
          <xdr:nvPicPr>
            <xdr:cNvPr id="268799" name="Picture 18550">
              <a:extLst>
                <a:ext uri="{FF2B5EF4-FFF2-40B4-BE49-F238E27FC236}">
                  <a16:creationId xmlns:a16="http://schemas.microsoft.com/office/drawing/2014/main" id="{BD99FA7F-4B4D-2AAF-3A05-0F5F02F1A356}"/>
                </a:ext>
              </a:extLst>
            </xdr:cNvPr>
            <xdr:cNvPicPr>
              <a:picLocks noChangeAspect="1" noChangeArrowheads="1"/>
              <a:extLst>
                <a:ext uri="{84589F7E-364E-4C9E-8A38-B11213B215E9}">
                  <a14:cameraTool cellRange="'MEM. CÁLCULO'!$D$282:$N$286" spid="_x0000_s319826"/>
                </a:ext>
              </a:extLst>
            </xdr:cNvPicPr>
          </xdr:nvPicPr>
          <xdr:blipFill>
            <a:blip xmlns:r="http://schemas.openxmlformats.org/officeDocument/2006/relationships" r:embed="rId65"/>
            <a:srcRect/>
            <a:stretch>
              <a:fillRect/>
            </a:stretch>
          </xdr:blipFill>
          <xdr:spPr bwMode="auto">
            <a:xfrm>
              <a:off x="12329160" y="40706040"/>
              <a:ext cx="6431280" cy="6781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66</xdr:row>
          <xdr:rowOff>30480</xdr:rowOff>
        </xdr:from>
        <xdr:to>
          <xdr:col>11</xdr:col>
          <xdr:colOff>0</xdr:colOff>
          <xdr:row>66</xdr:row>
          <xdr:rowOff>571500</xdr:rowOff>
        </xdr:to>
        <xdr:pic>
          <xdr:nvPicPr>
            <xdr:cNvPr id="268800" name="Picture 18551">
              <a:extLst>
                <a:ext uri="{FF2B5EF4-FFF2-40B4-BE49-F238E27FC236}">
                  <a16:creationId xmlns:a16="http://schemas.microsoft.com/office/drawing/2014/main" id="{1171275D-B09F-68F2-9446-80AE1A6E71C3}"/>
                </a:ext>
              </a:extLst>
            </xdr:cNvPr>
            <xdr:cNvPicPr>
              <a:picLocks noChangeAspect="1" noChangeArrowheads="1"/>
              <a:extLst>
                <a:ext uri="{84589F7E-364E-4C9E-8A38-B11213B215E9}">
                  <a14:cameraTool cellRange="'MEM. CÁLCULO'!$D$291:$N$294" spid="_x0000_s319827"/>
                </a:ext>
              </a:extLst>
            </xdr:cNvPicPr>
          </xdr:nvPicPr>
          <xdr:blipFill>
            <a:blip xmlns:r="http://schemas.openxmlformats.org/officeDocument/2006/relationships" r:embed="rId66"/>
            <a:srcRect/>
            <a:stretch>
              <a:fillRect/>
            </a:stretch>
          </xdr:blipFill>
          <xdr:spPr bwMode="auto">
            <a:xfrm>
              <a:off x="12336780" y="41871900"/>
              <a:ext cx="6423660" cy="5410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74</xdr:row>
          <xdr:rowOff>53340</xdr:rowOff>
        </xdr:from>
        <xdr:to>
          <xdr:col>11</xdr:col>
          <xdr:colOff>0</xdr:colOff>
          <xdr:row>75</xdr:row>
          <xdr:rowOff>121920</xdr:rowOff>
        </xdr:to>
        <xdr:pic>
          <xdr:nvPicPr>
            <xdr:cNvPr id="268801" name="Picture 18552">
              <a:extLst>
                <a:ext uri="{FF2B5EF4-FFF2-40B4-BE49-F238E27FC236}">
                  <a16:creationId xmlns:a16="http://schemas.microsoft.com/office/drawing/2014/main" id="{1493C122-818B-C2DB-85F0-47AE73710B5D}"/>
                </a:ext>
              </a:extLst>
            </xdr:cNvPr>
            <xdr:cNvPicPr>
              <a:picLocks noChangeAspect="1" noChangeArrowheads="1"/>
              <a:extLst>
                <a:ext uri="{84589F7E-364E-4C9E-8A38-B11213B215E9}">
                  <a14:cameraTool cellRange="'MEM. CÁLCULO'!$D$330:$N$334" spid="_x0000_s319828"/>
                </a:ext>
              </a:extLst>
            </xdr:cNvPicPr>
          </xdr:nvPicPr>
          <xdr:blipFill>
            <a:blip xmlns:r="http://schemas.openxmlformats.org/officeDocument/2006/relationships" r:embed="rId67"/>
            <a:srcRect/>
            <a:stretch>
              <a:fillRect/>
            </a:stretch>
          </xdr:blipFill>
          <xdr:spPr bwMode="auto">
            <a:xfrm>
              <a:off x="12306300" y="47876460"/>
              <a:ext cx="6454140" cy="93726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72</xdr:row>
          <xdr:rowOff>91440</xdr:rowOff>
        </xdr:from>
        <xdr:to>
          <xdr:col>11</xdr:col>
          <xdr:colOff>0</xdr:colOff>
          <xdr:row>72</xdr:row>
          <xdr:rowOff>769620</xdr:rowOff>
        </xdr:to>
        <xdr:pic>
          <xdr:nvPicPr>
            <xdr:cNvPr id="268802" name="Picture 18553">
              <a:extLst>
                <a:ext uri="{FF2B5EF4-FFF2-40B4-BE49-F238E27FC236}">
                  <a16:creationId xmlns:a16="http://schemas.microsoft.com/office/drawing/2014/main" id="{059303FB-4E97-9033-36F5-CEB68B6A5B26}"/>
                </a:ext>
              </a:extLst>
            </xdr:cNvPr>
            <xdr:cNvPicPr>
              <a:picLocks noChangeAspect="1" noChangeArrowheads="1"/>
              <a:extLst>
                <a:ext uri="{84589F7E-364E-4C9E-8A38-B11213B215E9}">
                  <a14:cameraTool cellRange="'MEM. CÁLCULO'!$D$321:$N$325" spid="_x0000_s319829"/>
                </a:ext>
              </a:extLst>
            </xdr:cNvPicPr>
          </xdr:nvPicPr>
          <xdr:blipFill>
            <a:blip xmlns:r="http://schemas.openxmlformats.org/officeDocument/2006/relationships" r:embed="rId68"/>
            <a:srcRect/>
            <a:stretch>
              <a:fillRect/>
            </a:stretch>
          </xdr:blipFill>
          <xdr:spPr bwMode="auto">
            <a:xfrm>
              <a:off x="12336780" y="44592240"/>
              <a:ext cx="6423660" cy="6781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123</xdr:row>
          <xdr:rowOff>38100</xdr:rowOff>
        </xdr:from>
        <xdr:to>
          <xdr:col>11</xdr:col>
          <xdr:colOff>0</xdr:colOff>
          <xdr:row>123</xdr:row>
          <xdr:rowOff>579120</xdr:rowOff>
        </xdr:to>
        <xdr:pic>
          <xdr:nvPicPr>
            <xdr:cNvPr id="268803" name="Picture 18554">
              <a:extLst>
                <a:ext uri="{FF2B5EF4-FFF2-40B4-BE49-F238E27FC236}">
                  <a16:creationId xmlns:a16="http://schemas.microsoft.com/office/drawing/2014/main" id="{DB1E59D1-E211-47A3-23D3-38DF59AC5110}"/>
                </a:ext>
              </a:extLst>
            </xdr:cNvPr>
            <xdr:cNvPicPr>
              <a:picLocks noChangeAspect="1" noChangeArrowheads="1"/>
              <a:extLst>
                <a:ext uri="{84589F7E-364E-4C9E-8A38-B11213B215E9}">
                  <a14:cameraTool cellRange="'MEM. CÁLCULO'!$D$527:$N$530" spid="_x0000_s319830"/>
                </a:ext>
              </a:extLst>
            </xdr:cNvPicPr>
          </xdr:nvPicPr>
          <xdr:blipFill>
            <a:blip xmlns:r="http://schemas.openxmlformats.org/officeDocument/2006/relationships" r:embed="rId148"/>
            <a:srcRect/>
            <a:stretch>
              <a:fillRect/>
            </a:stretch>
          </xdr:blipFill>
          <xdr:spPr bwMode="auto">
            <a:xfrm>
              <a:off x="12321540" y="71460360"/>
              <a:ext cx="6438900" cy="5410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53340</xdr:colOff>
          <xdr:row>125</xdr:row>
          <xdr:rowOff>76200</xdr:rowOff>
        </xdr:from>
        <xdr:to>
          <xdr:col>11</xdr:col>
          <xdr:colOff>0</xdr:colOff>
          <xdr:row>125</xdr:row>
          <xdr:rowOff>320040</xdr:rowOff>
        </xdr:to>
        <xdr:pic>
          <xdr:nvPicPr>
            <xdr:cNvPr id="268804" name="Picture 18555">
              <a:extLst>
                <a:ext uri="{FF2B5EF4-FFF2-40B4-BE49-F238E27FC236}">
                  <a16:creationId xmlns:a16="http://schemas.microsoft.com/office/drawing/2014/main" id="{8C77B3FC-2383-2144-C6CE-A75C2C9F1BF9}"/>
                </a:ext>
              </a:extLst>
            </xdr:cNvPr>
            <xdr:cNvPicPr>
              <a:picLocks noChangeAspect="1" noChangeArrowheads="1"/>
              <a:extLst>
                <a:ext uri="{84589F7E-364E-4C9E-8A38-B11213B215E9}">
                  <a14:cameraTool cellRange="'MEM. CÁLCULO'!$D$535:$N$535" spid="_x0000_s319831"/>
                </a:ext>
              </a:extLst>
            </xdr:cNvPicPr>
          </xdr:nvPicPr>
          <xdr:blipFill>
            <a:blip xmlns:r="http://schemas.openxmlformats.org/officeDocument/2006/relationships" r:embed="rId18"/>
            <a:srcRect/>
            <a:stretch>
              <a:fillRect/>
            </a:stretch>
          </xdr:blipFill>
          <xdr:spPr bwMode="auto">
            <a:xfrm>
              <a:off x="12329160" y="72450960"/>
              <a:ext cx="6431280" cy="2438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127</xdr:row>
          <xdr:rowOff>60960</xdr:rowOff>
        </xdr:from>
        <xdr:to>
          <xdr:col>11</xdr:col>
          <xdr:colOff>0</xdr:colOff>
          <xdr:row>127</xdr:row>
          <xdr:rowOff>281940</xdr:rowOff>
        </xdr:to>
        <xdr:pic>
          <xdr:nvPicPr>
            <xdr:cNvPr id="268805" name="Picture 18556">
              <a:extLst>
                <a:ext uri="{FF2B5EF4-FFF2-40B4-BE49-F238E27FC236}">
                  <a16:creationId xmlns:a16="http://schemas.microsoft.com/office/drawing/2014/main" id="{DDEAFE73-4036-5980-EA2F-32EF6C495AA8}"/>
                </a:ext>
              </a:extLst>
            </xdr:cNvPr>
            <xdr:cNvPicPr>
              <a:picLocks noChangeAspect="1" noChangeArrowheads="1"/>
              <a:extLst>
                <a:ext uri="{84589F7E-364E-4C9E-8A38-B11213B215E9}">
                  <a14:cameraTool cellRange="'MEM. CÁLCULO'!$D$540:$N$540" spid="_x0000_s319832"/>
                </a:ext>
              </a:extLst>
            </xdr:cNvPicPr>
          </xdr:nvPicPr>
          <xdr:blipFill>
            <a:blip xmlns:r="http://schemas.openxmlformats.org/officeDocument/2006/relationships" r:embed="rId19"/>
            <a:srcRect/>
            <a:stretch>
              <a:fillRect/>
            </a:stretch>
          </xdr:blipFill>
          <xdr:spPr bwMode="auto">
            <a:xfrm>
              <a:off x="12306300" y="73441560"/>
              <a:ext cx="6454140" cy="2209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135</xdr:row>
          <xdr:rowOff>53340</xdr:rowOff>
        </xdr:from>
        <xdr:to>
          <xdr:col>11</xdr:col>
          <xdr:colOff>0</xdr:colOff>
          <xdr:row>135</xdr:row>
          <xdr:rowOff>998220</xdr:rowOff>
        </xdr:to>
        <xdr:pic>
          <xdr:nvPicPr>
            <xdr:cNvPr id="268806" name="Picture 18557">
              <a:extLst>
                <a:ext uri="{FF2B5EF4-FFF2-40B4-BE49-F238E27FC236}">
                  <a16:creationId xmlns:a16="http://schemas.microsoft.com/office/drawing/2014/main" id="{824A1F62-4B76-D583-94CD-D18B7D92639D}"/>
                </a:ext>
              </a:extLst>
            </xdr:cNvPr>
            <xdr:cNvPicPr>
              <a:picLocks noChangeAspect="1" noChangeArrowheads="1"/>
              <a:extLst>
                <a:ext uri="{84589F7E-364E-4C9E-8A38-B11213B215E9}">
                  <a14:cameraTool cellRange="'MEM. CÁLCULO'!$D$557:$N$563" spid="_x0000_s319833"/>
                </a:ext>
              </a:extLst>
            </xdr:cNvPicPr>
          </xdr:nvPicPr>
          <xdr:blipFill>
            <a:blip xmlns:r="http://schemas.openxmlformats.org/officeDocument/2006/relationships" r:embed="rId149"/>
            <a:srcRect/>
            <a:stretch>
              <a:fillRect/>
            </a:stretch>
          </xdr:blipFill>
          <xdr:spPr bwMode="auto">
            <a:xfrm>
              <a:off x="12321540" y="76619100"/>
              <a:ext cx="6438900" cy="9448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140</xdr:row>
          <xdr:rowOff>45720</xdr:rowOff>
        </xdr:from>
        <xdr:to>
          <xdr:col>11</xdr:col>
          <xdr:colOff>0</xdr:colOff>
          <xdr:row>140</xdr:row>
          <xdr:rowOff>586740</xdr:rowOff>
        </xdr:to>
        <xdr:pic>
          <xdr:nvPicPr>
            <xdr:cNvPr id="268807" name="Picture 18558">
              <a:extLst>
                <a:ext uri="{FF2B5EF4-FFF2-40B4-BE49-F238E27FC236}">
                  <a16:creationId xmlns:a16="http://schemas.microsoft.com/office/drawing/2014/main" id="{E54AF727-3F31-048B-3250-C70D33D5ACBB}"/>
                </a:ext>
              </a:extLst>
            </xdr:cNvPr>
            <xdr:cNvPicPr>
              <a:picLocks noChangeAspect="1" noChangeArrowheads="1"/>
              <a:extLst>
                <a:ext uri="{84589F7E-364E-4C9E-8A38-B11213B215E9}">
                  <a14:cameraTool cellRange="'MEM. CÁLCULO'!$D$579:$N$582" spid="_x0000_s319834"/>
                </a:ext>
              </a:extLst>
            </xdr:cNvPicPr>
          </xdr:nvPicPr>
          <xdr:blipFill>
            <a:blip xmlns:r="http://schemas.openxmlformats.org/officeDocument/2006/relationships" r:embed="rId70"/>
            <a:srcRect/>
            <a:stretch>
              <a:fillRect/>
            </a:stretch>
          </xdr:blipFill>
          <xdr:spPr bwMode="auto">
            <a:xfrm>
              <a:off x="12306300" y="82966560"/>
              <a:ext cx="6454140" cy="5410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53340</xdr:colOff>
          <xdr:row>142</xdr:row>
          <xdr:rowOff>53340</xdr:rowOff>
        </xdr:from>
        <xdr:to>
          <xdr:col>11</xdr:col>
          <xdr:colOff>0</xdr:colOff>
          <xdr:row>142</xdr:row>
          <xdr:rowOff>723900</xdr:rowOff>
        </xdr:to>
        <xdr:pic>
          <xdr:nvPicPr>
            <xdr:cNvPr id="268808" name="Picture 18559">
              <a:extLst>
                <a:ext uri="{FF2B5EF4-FFF2-40B4-BE49-F238E27FC236}">
                  <a16:creationId xmlns:a16="http://schemas.microsoft.com/office/drawing/2014/main" id="{B1378E36-12D8-A45A-0896-44F740BBE3A8}"/>
                </a:ext>
              </a:extLst>
            </xdr:cNvPr>
            <xdr:cNvPicPr>
              <a:picLocks noChangeAspect="1" noChangeArrowheads="1"/>
              <a:extLst>
                <a:ext uri="{84589F7E-364E-4C9E-8A38-B11213B215E9}">
                  <a14:cameraTool cellRange="'MEM. CÁLCULO'!$D$587:$N$591" spid="_x0000_s319835"/>
                </a:ext>
              </a:extLst>
            </xdr:cNvPicPr>
          </xdr:nvPicPr>
          <xdr:blipFill>
            <a:blip xmlns:r="http://schemas.openxmlformats.org/officeDocument/2006/relationships" r:embed="rId150"/>
            <a:srcRect/>
            <a:stretch>
              <a:fillRect/>
            </a:stretch>
          </xdr:blipFill>
          <xdr:spPr bwMode="auto">
            <a:xfrm>
              <a:off x="12329160" y="84764880"/>
              <a:ext cx="6431280" cy="67056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144</xdr:row>
          <xdr:rowOff>53340</xdr:rowOff>
        </xdr:from>
        <xdr:to>
          <xdr:col>11</xdr:col>
          <xdr:colOff>0</xdr:colOff>
          <xdr:row>144</xdr:row>
          <xdr:rowOff>861060</xdr:rowOff>
        </xdr:to>
        <xdr:pic>
          <xdr:nvPicPr>
            <xdr:cNvPr id="268809" name="Picture 18560">
              <a:extLst>
                <a:ext uri="{FF2B5EF4-FFF2-40B4-BE49-F238E27FC236}">
                  <a16:creationId xmlns:a16="http://schemas.microsoft.com/office/drawing/2014/main" id="{4ED46F4D-FA54-AF4D-1291-4DB2EF931DBF}"/>
                </a:ext>
              </a:extLst>
            </xdr:cNvPr>
            <xdr:cNvPicPr>
              <a:picLocks noChangeAspect="1" noChangeArrowheads="1"/>
              <a:extLst>
                <a:ext uri="{84589F7E-364E-4C9E-8A38-B11213B215E9}">
                  <a14:cameraTool cellRange="'MEM. CÁLCULO'!$D$596:$N$601" spid="_x0000_s319836"/>
                </a:ext>
              </a:extLst>
            </xdr:cNvPicPr>
          </xdr:nvPicPr>
          <xdr:blipFill>
            <a:blip xmlns:r="http://schemas.openxmlformats.org/officeDocument/2006/relationships" r:embed="rId23"/>
            <a:srcRect/>
            <a:stretch>
              <a:fillRect/>
            </a:stretch>
          </xdr:blipFill>
          <xdr:spPr bwMode="auto">
            <a:xfrm>
              <a:off x="12352020" y="87447120"/>
              <a:ext cx="6408420" cy="8077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145</xdr:row>
          <xdr:rowOff>60960</xdr:rowOff>
        </xdr:from>
        <xdr:to>
          <xdr:col>11</xdr:col>
          <xdr:colOff>0</xdr:colOff>
          <xdr:row>145</xdr:row>
          <xdr:rowOff>609600</xdr:rowOff>
        </xdr:to>
        <xdr:pic>
          <xdr:nvPicPr>
            <xdr:cNvPr id="268810" name="Picture 18561">
              <a:extLst>
                <a:ext uri="{FF2B5EF4-FFF2-40B4-BE49-F238E27FC236}">
                  <a16:creationId xmlns:a16="http://schemas.microsoft.com/office/drawing/2014/main" id="{DDF19721-8506-22F6-633E-44DD3E45B8F9}"/>
                </a:ext>
              </a:extLst>
            </xdr:cNvPr>
            <xdr:cNvPicPr>
              <a:picLocks noChangeAspect="1" noChangeArrowheads="1"/>
              <a:extLst>
                <a:ext uri="{84589F7E-364E-4C9E-8A38-B11213B215E9}">
                  <a14:cameraTool cellRange="'MEM. CÁLCULO'!$D$606:$N$609" spid="_x0000_s319837"/>
                </a:ext>
              </a:extLst>
            </xdr:cNvPicPr>
          </xdr:nvPicPr>
          <xdr:blipFill>
            <a:blip xmlns:r="http://schemas.openxmlformats.org/officeDocument/2006/relationships" r:embed="rId96"/>
            <a:srcRect/>
            <a:stretch>
              <a:fillRect/>
            </a:stretch>
          </xdr:blipFill>
          <xdr:spPr bwMode="auto">
            <a:xfrm>
              <a:off x="12321540" y="88666320"/>
              <a:ext cx="6438900" cy="5486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53340</xdr:colOff>
          <xdr:row>147</xdr:row>
          <xdr:rowOff>53340</xdr:rowOff>
        </xdr:from>
        <xdr:to>
          <xdr:col>11</xdr:col>
          <xdr:colOff>0</xdr:colOff>
          <xdr:row>147</xdr:row>
          <xdr:rowOff>594360</xdr:rowOff>
        </xdr:to>
        <xdr:pic>
          <xdr:nvPicPr>
            <xdr:cNvPr id="268811" name="Picture 18562">
              <a:extLst>
                <a:ext uri="{FF2B5EF4-FFF2-40B4-BE49-F238E27FC236}">
                  <a16:creationId xmlns:a16="http://schemas.microsoft.com/office/drawing/2014/main" id="{DBEB60F1-30D7-10B1-15BE-BB224BA0028B}"/>
                </a:ext>
              </a:extLst>
            </xdr:cNvPr>
            <xdr:cNvPicPr>
              <a:picLocks noChangeAspect="1" noChangeArrowheads="1"/>
              <a:extLst>
                <a:ext uri="{84589F7E-364E-4C9E-8A38-B11213B215E9}">
                  <a14:cameraTool cellRange="'MEM. CÁLCULO'!$D$614:$N$617" spid="_x0000_s319838"/>
                </a:ext>
              </a:extLst>
            </xdr:cNvPicPr>
          </xdr:nvPicPr>
          <xdr:blipFill>
            <a:blip xmlns:r="http://schemas.openxmlformats.org/officeDocument/2006/relationships" r:embed="rId25"/>
            <a:srcRect/>
            <a:stretch>
              <a:fillRect/>
            </a:stretch>
          </xdr:blipFill>
          <xdr:spPr bwMode="auto">
            <a:xfrm>
              <a:off x="12329160" y="90304620"/>
              <a:ext cx="6431280" cy="5410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150</xdr:row>
          <xdr:rowOff>60960</xdr:rowOff>
        </xdr:from>
        <xdr:to>
          <xdr:col>11</xdr:col>
          <xdr:colOff>0</xdr:colOff>
          <xdr:row>150</xdr:row>
          <xdr:rowOff>1127760</xdr:rowOff>
        </xdr:to>
        <xdr:pic>
          <xdr:nvPicPr>
            <xdr:cNvPr id="268812" name="Picture 18563">
              <a:extLst>
                <a:ext uri="{FF2B5EF4-FFF2-40B4-BE49-F238E27FC236}">
                  <a16:creationId xmlns:a16="http://schemas.microsoft.com/office/drawing/2014/main" id="{702F2BA8-7051-7F07-5AEF-2F2B8A00D34B}"/>
                </a:ext>
              </a:extLst>
            </xdr:cNvPr>
            <xdr:cNvPicPr>
              <a:picLocks noChangeAspect="1" noChangeArrowheads="1"/>
              <a:extLst>
                <a:ext uri="{84589F7E-364E-4C9E-8A38-B11213B215E9}">
                  <a14:cameraTool cellRange="'MEM. CÁLCULO'!$D$628:$N$635" spid="_x0000_s319839"/>
                </a:ext>
              </a:extLst>
            </xdr:cNvPicPr>
          </xdr:nvPicPr>
          <xdr:blipFill>
            <a:blip xmlns:r="http://schemas.openxmlformats.org/officeDocument/2006/relationships" r:embed="rId151"/>
            <a:srcRect/>
            <a:stretch>
              <a:fillRect/>
            </a:stretch>
          </xdr:blipFill>
          <xdr:spPr bwMode="auto">
            <a:xfrm>
              <a:off x="12321540" y="92087700"/>
              <a:ext cx="6438900" cy="106680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53340</xdr:colOff>
          <xdr:row>152</xdr:row>
          <xdr:rowOff>160020</xdr:rowOff>
        </xdr:from>
        <xdr:to>
          <xdr:col>11</xdr:col>
          <xdr:colOff>0</xdr:colOff>
          <xdr:row>154</xdr:row>
          <xdr:rowOff>7619</xdr:rowOff>
        </xdr:to>
        <xdr:pic>
          <xdr:nvPicPr>
            <xdr:cNvPr id="268813" name="Picture 18564">
              <a:extLst>
                <a:ext uri="{FF2B5EF4-FFF2-40B4-BE49-F238E27FC236}">
                  <a16:creationId xmlns:a16="http://schemas.microsoft.com/office/drawing/2014/main" id="{CC74D35D-1356-9419-B8A1-C828DDB91BE3}"/>
                </a:ext>
              </a:extLst>
            </xdr:cNvPr>
            <xdr:cNvPicPr>
              <a:picLocks noChangeAspect="1" noChangeArrowheads="1"/>
              <a:extLst>
                <a:ext uri="{84589F7E-364E-4C9E-8A38-B11213B215E9}">
                  <a14:cameraTool cellRange="'MEM. CÁLCULO'!$D$640:$N$645" spid="_x0000_s319840"/>
                </a:ext>
              </a:extLst>
            </xdr:cNvPicPr>
          </xdr:nvPicPr>
          <xdr:blipFill>
            <a:blip xmlns:r="http://schemas.openxmlformats.org/officeDocument/2006/relationships" r:embed="rId27"/>
            <a:srcRect/>
            <a:stretch>
              <a:fillRect/>
            </a:stretch>
          </xdr:blipFill>
          <xdr:spPr bwMode="auto">
            <a:xfrm>
              <a:off x="12329160" y="94335600"/>
              <a:ext cx="6431280" cy="10439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53340</xdr:colOff>
          <xdr:row>156</xdr:row>
          <xdr:rowOff>137160</xdr:rowOff>
        </xdr:from>
        <xdr:to>
          <xdr:col>11</xdr:col>
          <xdr:colOff>0</xdr:colOff>
          <xdr:row>157</xdr:row>
          <xdr:rowOff>182880</xdr:rowOff>
        </xdr:to>
        <xdr:pic>
          <xdr:nvPicPr>
            <xdr:cNvPr id="268814" name="Picture 18565">
              <a:extLst>
                <a:ext uri="{FF2B5EF4-FFF2-40B4-BE49-F238E27FC236}">
                  <a16:creationId xmlns:a16="http://schemas.microsoft.com/office/drawing/2014/main" id="{B97F73D8-40BD-D438-A1F1-D4D16276CA10}"/>
                </a:ext>
              </a:extLst>
            </xdr:cNvPr>
            <xdr:cNvPicPr>
              <a:picLocks noChangeAspect="1" noChangeArrowheads="1"/>
              <a:extLst>
                <a:ext uri="{84589F7E-364E-4C9E-8A38-B11213B215E9}">
                  <a14:cameraTool cellRange="'MEM. CÁLCULO'!$D$655:$N$659" spid="_x0000_s319841"/>
                </a:ext>
              </a:extLst>
            </xdr:cNvPicPr>
          </xdr:nvPicPr>
          <xdr:blipFill>
            <a:blip xmlns:r="http://schemas.openxmlformats.org/officeDocument/2006/relationships" r:embed="rId28"/>
            <a:srcRect/>
            <a:stretch>
              <a:fillRect/>
            </a:stretch>
          </xdr:blipFill>
          <xdr:spPr bwMode="auto">
            <a:xfrm>
              <a:off x="12329160" y="95996760"/>
              <a:ext cx="6431280" cy="8305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191</xdr:row>
          <xdr:rowOff>45720</xdr:rowOff>
        </xdr:from>
        <xdr:to>
          <xdr:col>11</xdr:col>
          <xdr:colOff>0</xdr:colOff>
          <xdr:row>191</xdr:row>
          <xdr:rowOff>723900</xdr:rowOff>
        </xdr:to>
        <xdr:pic>
          <xdr:nvPicPr>
            <xdr:cNvPr id="268815" name="Picture 18566">
              <a:extLst>
                <a:ext uri="{FF2B5EF4-FFF2-40B4-BE49-F238E27FC236}">
                  <a16:creationId xmlns:a16="http://schemas.microsoft.com/office/drawing/2014/main" id="{C0C91663-9232-64B5-5212-EC25F0490C97}"/>
                </a:ext>
              </a:extLst>
            </xdr:cNvPr>
            <xdr:cNvPicPr>
              <a:picLocks noChangeAspect="1" noChangeArrowheads="1"/>
              <a:extLst>
                <a:ext uri="{84589F7E-364E-4C9E-8A38-B11213B215E9}">
                  <a14:cameraTool cellRange="'MEM. CÁLCULO'!$D$751:$N$755" spid="_x0000_s319842"/>
                </a:ext>
              </a:extLst>
            </xdr:cNvPicPr>
          </xdr:nvPicPr>
          <xdr:blipFill>
            <a:blip xmlns:r="http://schemas.openxmlformats.org/officeDocument/2006/relationships" r:embed="rId29"/>
            <a:srcRect/>
            <a:stretch>
              <a:fillRect/>
            </a:stretch>
          </xdr:blipFill>
          <xdr:spPr bwMode="auto">
            <a:xfrm>
              <a:off x="12344400" y="117401340"/>
              <a:ext cx="6416040" cy="6781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192</xdr:row>
          <xdr:rowOff>83820</xdr:rowOff>
        </xdr:from>
        <xdr:to>
          <xdr:col>11</xdr:col>
          <xdr:colOff>0</xdr:colOff>
          <xdr:row>192</xdr:row>
          <xdr:rowOff>762000</xdr:rowOff>
        </xdr:to>
        <xdr:pic>
          <xdr:nvPicPr>
            <xdr:cNvPr id="268816" name="Picture 18567">
              <a:extLst>
                <a:ext uri="{FF2B5EF4-FFF2-40B4-BE49-F238E27FC236}">
                  <a16:creationId xmlns:a16="http://schemas.microsoft.com/office/drawing/2014/main" id="{DEE11F46-485F-05EB-1589-BD7A3A000E4F}"/>
                </a:ext>
              </a:extLst>
            </xdr:cNvPr>
            <xdr:cNvPicPr>
              <a:picLocks noChangeAspect="1" noChangeArrowheads="1"/>
              <a:extLst>
                <a:ext uri="{84589F7E-364E-4C9E-8A38-B11213B215E9}">
                  <a14:cameraTool cellRange="'MEM. CÁLCULO'!$D$760:$N$764" spid="_x0000_s319843"/>
                </a:ext>
              </a:extLst>
            </xdr:cNvPicPr>
          </xdr:nvPicPr>
          <xdr:blipFill>
            <a:blip xmlns:r="http://schemas.openxmlformats.org/officeDocument/2006/relationships" r:embed="rId152"/>
            <a:srcRect/>
            <a:stretch>
              <a:fillRect/>
            </a:stretch>
          </xdr:blipFill>
          <xdr:spPr bwMode="auto">
            <a:xfrm>
              <a:off x="12321540" y="118437660"/>
              <a:ext cx="6438900" cy="6781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194</xdr:row>
          <xdr:rowOff>91440</xdr:rowOff>
        </xdr:from>
        <xdr:to>
          <xdr:col>10</xdr:col>
          <xdr:colOff>3169920</xdr:colOff>
          <xdr:row>194</xdr:row>
          <xdr:rowOff>304800</xdr:rowOff>
        </xdr:to>
        <xdr:pic>
          <xdr:nvPicPr>
            <xdr:cNvPr id="268817" name="Picture 18568">
              <a:extLst>
                <a:ext uri="{FF2B5EF4-FFF2-40B4-BE49-F238E27FC236}">
                  <a16:creationId xmlns:a16="http://schemas.microsoft.com/office/drawing/2014/main" id="{743DD589-D271-2A08-2351-35BF89E35921}"/>
                </a:ext>
              </a:extLst>
            </xdr:cNvPr>
            <xdr:cNvPicPr>
              <a:picLocks noChangeAspect="1" noChangeArrowheads="1"/>
              <a:extLst>
                <a:ext uri="{84589F7E-364E-4C9E-8A38-B11213B215E9}">
                  <a14:cameraTool cellRange="'MEM. CÁLCULO'!$D$769:$N$769" spid="_x0000_s319844"/>
                </a:ext>
              </a:extLst>
            </xdr:cNvPicPr>
          </xdr:nvPicPr>
          <xdr:blipFill>
            <a:blip xmlns:r="http://schemas.openxmlformats.org/officeDocument/2006/relationships" r:embed="rId97"/>
            <a:srcRect/>
            <a:stretch>
              <a:fillRect/>
            </a:stretch>
          </xdr:blipFill>
          <xdr:spPr bwMode="auto">
            <a:xfrm>
              <a:off x="12336780" y="119702580"/>
              <a:ext cx="5486400" cy="21336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195</xdr:row>
          <xdr:rowOff>22860</xdr:rowOff>
        </xdr:from>
        <xdr:to>
          <xdr:col>10</xdr:col>
          <xdr:colOff>3139440</xdr:colOff>
          <xdr:row>195</xdr:row>
          <xdr:rowOff>213360</xdr:rowOff>
        </xdr:to>
        <xdr:pic>
          <xdr:nvPicPr>
            <xdr:cNvPr id="268818" name="Picture 18569">
              <a:extLst>
                <a:ext uri="{FF2B5EF4-FFF2-40B4-BE49-F238E27FC236}">
                  <a16:creationId xmlns:a16="http://schemas.microsoft.com/office/drawing/2014/main" id="{1E172FE0-51FF-EFDA-A9C0-29ABC3613222}"/>
                </a:ext>
              </a:extLst>
            </xdr:cNvPr>
            <xdr:cNvPicPr>
              <a:picLocks noChangeAspect="1" noChangeArrowheads="1"/>
              <a:extLst>
                <a:ext uri="{84589F7E-364E-4C9E-8A38-B11213B215E9}">
                  <a14:cameraTool cellRange="'MEM. CÁLCULO'!$D$774:$N$774" spid="_x0000_s319845"/>
                </a:ext>
              </a:extLst>
            </xdr:cNvPicPr>
          </xdr:nvPicPr>
          <xdr:blipFill>
            <a:blip xmlns:r="http://schemas.openxmlformats.org/officeDocument/2006/relationships" r:embed="rId77"/>
            <a:srcRect/>
            <a:stretch>
              <a:fillRect/>
            </a:stretch>
          </xdr:blipFill>
          <xdr:spPr bwMode="auto">
            <a:xfrm>
              <a:off x="12306300" y="120114060"/>
              <a:ext cx="5486400" cy="19050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200</xdr:row>
          <xdr:rowOff>60960</xdr:rowOff>
        </xdr:from>
        <xdr:to>
          <xdr:col>11</xdr:col>
          <xdr:colOff>0</xdr:colOff>
          <xdr:row>200</xdr:row>
          <xdr:rowOff>739140</xdr:rowOff>
        </xdr:to>
        <xdr:pic>
          <xdr:nvPicPr>
            <xdr:cNvPr id="268819" name="Picture 18570">
              <a:extLst>
                <a:ext uri="{FF2B5EF4-FFF2-40B4-BE49-F238E27FC236}">
                  <a16:creationId xmlns:a16="http://schemas.microsoft.com/office/drawing/2014/main" id="{94770E17-D801-AF00-D5B1-0F5B0BAD2C07}"/>
                </a:ext>
              </a:extLst>
            </xdr:cNvPr>
            <xdr:cNvPicPr>
              <a:picLocks noChangeAspect="1" noChangeArrowheads="1"/>
              <a:extLst>
                <a:ext uri="{84589F7E-364E-4C9E-8A38-B11213B215E9}">
                  <a14:cameraTool cellRange="'MEM. CÁLCULO'!$D$791:$N$795" spid="_x0000_s319846"/>
                </a:ext>
              </a:extLst>
            </xdr:cNvPicPr>
          </xdr:nvPicPr>
          <xdr:blipFill>
            <a:blip xmlns:r="http://schemas.openxmlformats.org/officeDocument/2006/relationships" r:embed="rId33"/>
            <a:srcRect/>
            <a:stretch>
              <a:fillRect/>
            </a:stretch>
          </xdr:blipFill>
          <xdr:spPr bwMode="auto">
            <a:xfrm>
              <a:off x="12321540" y="122613420"/>
              <a:ext cx="6438900" cy="6781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204</xdr:row>
          <xdr:rowOff>53340</xdr:rowOff>
        </xdr:from>
        <xdr:to>
          <xdr:col>11</xdr:col>
          <xdr:colOff>0</xdr:colOff>
          <xdr:row>204</xdr:row>
          <xdr:rowOff>731520</xdr:rowOff>
        </xdr:to>
        <xdr:pic>
          <xdr:nvPicPr>
            <xdr:cNvPr id="268820" name="Picture 18571">
              <a:extLst>
                <a:ext uri="{FF2B5EF4-FFF2-40B4-BE49-F238E27FC236}">
                  <a16:creationId xmlns:a16="http://schemas.microsoft.com/office/drawing/2014/main" id="{FBDA380A-DED9-9D0D-F721-BE50943B1914}"/>
                </a:ext>
              </a:extLst>
            </xdr:cNvPr>
            <xdr:cNvPicPr>
              <a:picLocks noChangeAspect="1" noChangeArrowheads="1"/>
              <a:extLst>
                <a:ext uri="{84589F7E-364E-4C9E-8A38-B11213B215E9}">
                  <a14:cameraTool cellRange="'MEM. CÁLCULO'!$D$802:$N$806" spid="_x0000_s319847"/>
                </a:ext>
              </a:extLst>
            </xdr:cNvPicPr>
          </xdr:nvPicPr>
          <xdr:blipFill>
            <a:blip xmlns:r="http://schemas.openxmlformats.org/officeDocument/2006/relationships" r:embed="rId153"/>
            <a:srcRect/>
            <a:stretch>
              <a:fillRect/>
            </a:stretch>
          </xdr:blipFill>
          <xdr:spPr bwMode="auto">
            <a:xfrm>
              <a:off x="12306300" y="124122180"/>
              <a:ext cx="6454140" cy="6781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206</xdr:row>
          <xdr:rowOff>30480</xdr:rowOff>
        </xdr:from>
        <xdr:to>
          <xdr:col>11</xdr:col>
          <xdr:colOff>0</xdr:colOff>
          <xdr:row>206</xdr:row>
          <xdr:rowOff>701040</xdr:rowOff>
        </xdr:to>
        <xdr:pic>
          <xdr:nvPicPr>
            <xdr:cNvPr id="268821" name="Picture 18572">
              <a:extLst>
                <a:ext uri="{FF2B5EF4-FFF2-40B4-BE49-F238E27FC236}">
                  <a16:creationId xmlns:a16="http://schemas.microsoft.com/office/drawing/2014/main" id="{CC4F4287-EBBD-84FE-4251-FD5505093342}"/>
                </a:ext>
              </a:extLst>
            </xdr:cNvPr>
            <xdr:cNvPicPr>
              <a:picLocks noChangeAspect="1" noChangeArrowheads="1"/>
              <a:extLst>
                <a:ext uri="{84589F7E-364E-4C9E-8A38-B11213B215E9}">
                  <a14:cameraTool cellRange="'MEM. CÁLCULO'!$D$811:$N$815" spid="_x0000_s319848"/>
                </a:ext>
              </a:extLst>
            </xdr:cNvPicPr>
          </xdr:nvPicPr>
          <xdr:blipFill>
            <a:blip xmlns:r="http://schemas.openxmlformats.org/officeDocument/2006/relationships" r:embed="rId35"/>
            <a:srcRect/>
            <a:stretch>
              <a:fillRect/>
            </a:stretch>
          </xdr:blipFill>
          <xdr:spPr bwMode="auto">
            <a:xfrm>
              <a:off x="12306300" y="125219460"/>
              <a:ext cx="6454140" cy="67056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53340</xdr:colOff>
          <xdr:row>207</xdr:row>
          <xdr:rowOff>60960</xdr:rowOff>
        </xdr:from>
        <xdr:to>
          <xdr:col>11</xdr:col>
          <xdr:colOff>0</xdr:colOff>
          <xdr:row>208</xdr:row>
          <xdr:rowOff>22860</xdr:rowOff>
        </xdr:to>
        <xdr:pic>
          <xdr:nvPicPr>
            <xdr:cNvPr id="268822" name="Picture 18573">
              <a:extLst>
                <a:ext uri="{FF2B5EF4-FFF2-40B4-BE49-F238E27FC236}">
                  <a16:creationId xmlns:a16="http://schemas.microsoft.com/office/drawing/2014/main" id="{5B286CC0-673F-239F-4FF3-3BADA38F9CBD}"/>
                </a:ext>
              </a:extLst>
            </xdr:cNvPr>
            <xdr:cNvPicPr>
              <a:picLocks noChangeAspect="1" noChangeArrowheads="1"/>
              <a:extLst>
                <a:ext uri="{84589F7E-364E-4C9E-8A38-B11213B215E9}">
                  <a14:cameraTool cellRange="'MEM. CÁLCULO'!$D$820:$N$824" spid="_x0000_s319849"/>
                </a:ext>
              </a:extLst>
            </xdr:cNvPicPr>
          </xdr:nvPicPr>
          <xdr:blipFill>
            <a:blip xmlns:r="http://schemas.openxmlformats.org/officeDocument/2006/relationships" r:embed="rId36"/>
            <a:srcRect/>
            <a:stretch>
              <a:fillRect/>
            </a:stretch>
          </xdr:blipFill>
          <xdr:spPr bwMode="auto">
            <a:xfrm>
              <a:off x="12329160" y="126164340"/>
              <a:ext cx="6431280" cy="86106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xdr:colOff>
          <xdr:row>209</xdr:row>
          <xdr:rowOff>38100</xdr:rowOff>
        </xdr:from>
        <xdr:to>
          <xdr:col>10</xdr:col>
          <xdr:colOff>3162300</xdr:colOff>
          <xdr:row>209</xdr:row>
          <xdr:rowOff>236220</xdr:rowOff>
        </xdr:to>
        <xdr:pic>
          <xdr:nvPicPr>
            <xdr:cNvPr id="268823" name="Picture 18574">
              <a:extLst>
                <a:ext uri="{FF2B5EF4-FFF2-40B4-BE49-F238E27FC236}">
                  <a16:creationId xmlns:a16="http://schemas.microsoft.com/office/drawing/2014/main" id="{D087B5A9-482B-3BEA-8428-FE03119BA9DC}"/>
                </a:ext>
              </a:extLst>
            </xdr:cNvPr>
            <xdr:cNvPicPr>
              <a:picLocks noChangeAspect="1" noChangeArrowheads="1"/>
              <a:extLst>
                <a:ext uri="{84589F7E-364E-4C9E-8A38-B11213B215E9}">
                  <a14:cameraTool cellRange="'MEM. CÁLCULO'!$D$829:$N$829" spid="_x0000_s319850"/>
                </a:ext>
              </a:extLst>
            </xdr:cNvPicPr>
          </xdr:nvPicPr>
          <xdr:blipFill>
            <a:blip xmlns:r="http://schemas.openxmlformats.org/officeDocument/2006/relationships" r:embed="rId37"/>
            <a:srcRect/>
            <a:stretch>
              <a:fillRect/>
            </a:stretch>
          </xdr:blipFill>
          <xdr:spPr bwMode="auto">
            <a:xfrm>
              <a:off x="12283440" y="127543560"/>
              <a:ext cx="5532120" cy="1981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214</xdr:row>
          <xdr:rowOff>76200</xdr:rowOff>
        </xdr:from>
        <xdr:to>
          <xdr:col>10</xdr:col>
          <xdr:colOff>3177540</xdr:colOff>
          <xdr:row>214</xdr:row>
          <xdr:rowOff>312420</xdr:rowOff>
        </xdr:to>
        <xdr:pic>
          <xdr:nvPicPr>
            <xdr:cNvPr id="268824" name="Picture 18575">
              <a:extLst>
                <a:ext uri="{FF2B5EF4-FFF2-40B4-BE49-F238E27FC236}">
                  <a16:creationId xmlns:a16="http://schemas.microsoft.com/office/drawing/2014/main" id="{AE942F3C-E528-4F22-44F2-B344BB327AFB}"/>
                </a:ext>
              </a:extLst>
            </xdr:cNvPr>
            <xdr:cNvPicPr>
              <a:picLocks noChangeAspect="1" noChangeArrowheads="1"/>
              <a:extLst>
                <a:ext uri="{84589F7E-364E-4C9E-8A38-B11213B215E9}">
                  <a14:cameraTool cellRange="'MEM. CÁLCULO'!$D$844:$N$844" spid="_x0000_s319851"/>
                </a:ext>
              </a:extLst>
            </xdr:cNvPicPr>
          </xdr:nvPicPr>
          <xdr:blipFill>
            <a:blip xmlns:r="http://schemas.openxmlformats.org/officeDocument/2006/relationships" r:embed="rId38"/>
            <a:srcRect/>
            <a:stretch>
              <a:fillRect/>
            </a:stretch>
          </xdr:blipFill>
          <xdr:spPr bwMode="auto">
            <a:xfrm>
              <a:off x="12321540" y="130263900"/>
              <a:ext cx="5509260" cy="2362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216</xdr:row>
          <xdr:rowOff>76200</xdr:rowOff>
        </xdr:from>
        <xdr:to>
          <xdr:col>10</xdr:col>
          <xdr:colOff>3169920</xdr:colOff>
          <xdr:row>216</xdr:row>
          <xdr:rowOff>289560</xdr:rowOff>
        </xdr:to>
        <xdr:pic>
          <xdr:nvPicPr>
            <xdr:cNvPr id="268825" name="Picture 18576">
              <a:extLst>
                <a:ext uri="{FF2B5EF4-FFF2-40B4-BE49-F238E27FC236}">
                  <a16:creationId xmlns:a16="http://schemas.microsoft.com/office/drawing/2014/main" id="{1EB20774-74BF-2EB6-697C-9278883AAACA}"/>
                </a:ext>
              </a:extLst>
            </xdr:cNvPr>
            <xdr:cNvPicPr>
              <a:picLocks noChangeAspect="1" noChangeArrowheads="1"/>
              <a:extLst>
                <a:ext uri="{84589F7E-364E-4C9E-8A38-B11213B215E9}">
                  <a14:cameraTool cellRange="'MEM. CÁLCULO'!$D$851:$N$851" spid="_x0000_s319852"/>
                </a:ext>
              </a:extLst>
            </xdr:cNvPicPr>
          </xdr:nvPicPr>
          <xdr:blipFill>
            <a:blip xmlns:r="http://schemas.openxmlformats.org/officeDocument/2006/relationships" r:embed="rId39"/>
            <a:srcRect/>
            <a:stretch>
              <a:fillRect/>
            </a:stretch>
          </xdr:blipFill>
          <xdr:spPr bwMode="auto">
            <a:xfrm>
              <a:off x="12321540" y="131284980"/>
              <a:ext cx="5501640" cy="21336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218</xdr:row>
          <xdr:rowOff>91440</xdr:rowOff>
        </xdr:from>
        <xdr:to>
          <xdr:col>11</xdr:col>
          <xdr:colOff>0</xdr:colOff>
          <xdr:row>218</xdr:row>
          <xdr:rowOff>289560</xdr:rowOff>
        </xdr:to>
        <xdr:pic>
          <xdr:nvPicPr>
            <xdr:cNvPr id="268826" name="Picture 18577">
              <a:extLst>
                <a:ext uri="{FF2B5EF4-FFF2-40B4-BE49-F238E27FC236}">
                  <a16:creationId xmlns:a16="http://schemas.microsoft.com/office/drawing/2014/main" id="{399F92EC-E742-8AA0-5CDE-0EFBC540674E}"/>
                </a:ext>
              </a:extLst>
            </xdr:cNvPr>
            <xdr:cNvPicPr>
              <a:picLocks noChangeAspect="1" noChangeArrowheads="1"/>
              <a:extLst>
                <a:ext uri="{84589F7E-364E-4C9E-8A38-B11213B215E9}">
                  <a14:cameraTool cellRange="'MEM. CÁLCULO'!$D$856:$N$856" spid="_x0000_s319853"/>
                </a:ext>
              </a:extLst>
            </xdr:cNvPicPr>
          </xdr:nvPicPr>
          <xdr:blipFill>
            <a:blip xmlns:r="http://schemas.openxmlformats.org/officeDocument/2006/relationships" r:embed="rId40"/>
            <a:srcRect/>
            <a:stretch>
              <a:fillRect/>
            </a:stretch>
          </xdr:blipFill>
          <xdr:spPr bwMode="auto">
            <a:xfrm>
              <a:off x="12344400" y="132877560"/>
              <a:ext cx="6416040" cy="1981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231</xdr:row>
          <xdr:rowOff>60960</xdr:rowOff>
        </xdr:from>
        <xdr:to>
          <xdr:col>11</xdr:col>
          <xdr:colOff>0</xdr:colOff>
          <xdr:row>231</xdr:row>
          <xdr:rowOff>228600</xdr:rowOff>
        </xdr:to>
        <xdr:pic>
          <xdr:nvPicPr>
            <xdr:cNvPr id="268827" name="Picture 18578">
              <a:extLst>
                <a:ext uri="{FF2B5EF4-FFF2-40B4-BE49-F238E27FC236}">
                  <a16:creationId xmlns:a16="http://schemas.microsoft.com/office/drawing/2014/main" id="{46DEE894-C18E-CDF9-B60A-98732101CC6B}"/>
                </a:ext>
              </a:extLst>
            </xdr:cNvPr>
            <xdr:cNvPicPr>
              <a:picLocks noChangeAspect="1" noChangeArrowheads="1"/>
              <a:extLst>
                <a:ext uri="{84589F7E-364E-4C9E-8A38-B11213B215E9}">
                  <a14:cameraTool cellRange="'MEM. CÁLCULO'!$D$894:$N$894" spid="_x0000_s319854"/>
                </a:ext>
              </a:extLst>
            </xdr:cNvPicPr>
          </xdr:nvPicPr>
          <xdr:blipFill>
            <a:blip xmlns:r="http://schemas.openxmlformats.org/officeDocument/2006/relationships" r:embed="rId41"/>
            <a:srcRect/>
            <a:stretch>
              <a:fillRect/>
            </a:stretch>
          </xdr:blipFill>
          <xdr:spPr bwMode="auto">
            <a:xfrm>
              <a:off x="12306300" y="140101320"/>
              <a:ext cx="6454140" cy="1676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237</xdr:row>
          <xdr:rowOff>152400</xdr:rowOff>
        </xdr:from>
        <xdr:to>
          <xdr:col>11</xdr:col>
          <xdr:colOff>0</xdr:colOff>
          <xdr:row>237</xdr:row>
          <xdr:rowOff>1767840</xdr:rowOff>
        </xdr:to>
        <xdr:pic>
          <xdr:nvPicPr>
            <xdr:cNvPr id="268828" name="Picture 18579">
              <a:extLst>
                <a:ext uri="{FF2B5EF4-FFF2-40B4-BE49-F238E27FC236}">
                  <a16:creationId xmlns:a16="http://schemas.microsoft.com/office/drawing/2014/main" id="{F6E84A02-64EF-CB50-465A-ACC052C00F7A}"/>
                </a:ext>
              </a:extLst>
            </xdr:cNvPr>
            <xdr:cNvPicPr>
              <a:picLocks noChangeAspect="1" noChangeArrowheads="1"/>
              <a:extLst>
                <a:ext uri="{84589F7E-364E-4C9E-8A38-B11213B215E9}">
                  <a14:cameraTool cellRange="'MEM. CÁLCULO'!$D$910:$N$921" spid="_x0000_s319855"/>
                </a:ext>
              </a:extLst>
            </xdr:cNvPicPr>
          </xdr:nvPicPr>
          <xdr:blipFill>
            <a:blip xmlns:r="http://schemas.openxmlformats.org/officeDocument/2006/relationships" r:embed="rId154"/>
            <a:srcRect/>
            <a:stretch>
              <a:fillRect/>
            </a:stretch>
          </xdr:blipFill>
          <xdr:spPr bwMode="auto">
            <a:xfrm>
              <a:off x="12367260" y="141701520"/>
              <a:ext cx="6393180" cy="16154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54</xdr:row>
          <xdr:rowOff>30480</xdr:rowOff>
        </xdr:from>
        <xdr:to>
          <xdr:col>11</xdr:col>
          <xdr:colOff>0</xdr:colOff>
          <xdr:row>55</xdr:row>
          <xdr:rowOff>0</xdr:rowOff>
        </xdr:to>
        <xdr:pic>
          <xdr:nvPicPr>
            <xdr:cNvPr id="268829" name="Picture 18580">
              <a:extLst>
                <a:ext uri="{FF2B5EF4-FFF2-40B4-BE49-F238E27FC236}">
                  <a16:creationId xmlns:a16="http://schemas.microsoft.com/office/drawing/2014/main" id="{A2F354C1-D944-0C6E-45A0-A63C4F8C2460}"/>
                </a:ext>
              </a:extLst>
            </xdr:cNvPr>
            <xdr:cNvPicPr>
              <a:picLocks noChangeAspect="1" noChangeArrowheads="1"/>
              <a:extLst>
                <a:ext uri="{84589F7E-364E-4C9E-8A38-B11213B215E9}">
                  <a14:cameraTool cellRange="'MEM. CÁLCULO'!$D$234:$N$234" spid="_x0000_s319856"/>
                </a:ext>
              </a:extLst>
            </xdr:cNvPicPr>
          </xdr:nvPicPr>
          <xdr:blipFill>
            <a:blip xmlns:r="http://schemas.openxmlformats.org/officeDocument/2006/relationships" r:embed="rId43"/>
            <a:srcRect/>
            <a:stretch>
              <a:fillRect/>
            </a:stretch>
          </xdr:blipFill>
          <xdr:spPr bwMode="auto">
            <a:xfrm>
              <a:off x="12306300" y="33101280"/>
              <a:ext cx="6454140" cy="30480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38</xdr:row>
          <xdr:rowOff>129540</xdr:rowOff>
        </xdr:from>
        <xdr:to>
          <xdr:col>11</xdr:col>
          <xdr:colOff>0</xdr:colOff>
          <xdr:row>39</xdr:row>
          <xdr:rowOff>1341120</xdr:rowOff>
        </xdr:to>
        <xdr:pic>
          <xdr:nvPicPr>
            <xdr:cNvPr id="268830" name="Picture 18581">
              <a:extLst>
                <a:ext uri="{FF2B5EF4-FFF2-40B4-BE49-F238E27FC236}">
                  <a16:creationId xmlns:a16="http://schemas.microsoft.com/office/drawing/2014/main" id="{9BCF000B-E8BA-C3E5-F12C-9076F360C104}"/>
                </a:ext>
              </a:extLst>
            </xdr:cNvPr>
            <xdr:cNvPicPr>
              <a:picLocks noChangeAspect="1" noChangeArrowheads="1"/>
              <a:extLst>
                <a:ext uri="{84589F7E-364E-4C9E-8A38-B11213B215E9}">
                  <a14:cameraTool cellRange="'MEM. CÁLCULO'!$D$168:$N$175" spid="_x0000_s319857"/>
                </a:ext>
              </a:extLst>
            </xdr:cNvPicPr>
          </xdr:nvPicPr>
          <xdr:blipFill>
            <a:blip xmlns:r="http://schemas.openxmlformats.org/officeDocument/2006/relationships" r:embed="rId155"/>
            <a:srcRect/>
            <a:stretch>
              <a:fillRect/>
            </a:stretch>
          </xdr:blipFill>
          <xdr:spPr bwMode="auto">
            <a:xfrm>
              <a:off x="12352020" y="18889980"/>
              <a:ext cx="6408420" cy="13792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41</xdr:row>
          <xdr:rowOff>0</xdr:rowOff>
        </xdr:from>
        <xdr:to>
          <xdr:col>11</xdr:col>
          <xdr:colOff>0</xdr:colOff>
          <xdr:row>41</xdr:row>
          <xdr:rowOff>213360</xdr:rowOff>
        </xdr:to>
        <xdr:pic>
          <xdr:nvPicPr>
            <xdr:cNvPr id="268831" name="Picture 18583">
              <a:extLst>
                <a:ext uri="{FF2B5EF4-FFF2-40B4-BE49-F238E27FC236}">
                  <a16:creationId xmlns:a16="http://schemas.microsoft.com/office/drawing/2014/main" id="{50E3C710-666A-47D5-BED9-C7DA37C3BB79}"/>
                </a:ext>
              </a:extLst>
            </xdr:cNvPr>
            <xdr:cNvPicPr>
              <a:picLocks noChangeAspect="1" noChangeArrowheads="1"/>
              <a:extLst>
                <a:ext uri="{84589F7E-364E-4C9E-8A38-B11213B215E9}">
                  <a14:cameraTool cellRange="'MEM. CÁLCULO'!$D$180:$N$180" spid="_x0000_s319858"/>
                </a:ext>
              </a:extLst>
            </xdr:cNvPicPr>
          </xdr:nvPicPr>
          <xdr:blipFill>
            <a:blip xmlns:r="http://schemas.openxmlformats.org/officeDocument/2006/relationships" r:embed="rId101"/>
            <a:srcRect/>
            <a:stretch>
              <a:fillRect/>
            </a:stretch>
          </xdr:blipFill>
          <xdr:spPr bwMode="auto">
            <a:xfrm>
              <a:off x="12344400" y="20878800"/>
              <a:ext cx="6416040" cy="21336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83820</xdr:colOff>
          <xdr:row>43</xdr:row>
          <xdr:rowOff>0</xdr:rowOff>
        </xdr:from>
        <xdr:to>
          <xdr:col>11</xdr:col>
          <xdr:colOff>0</xdr:colOff>
          <xdr:row>43</xdr:row>
          <xdr:rowOff>944880</xdr:rowOff>
        </xdr:to>
        <xdr:pic>
          <xdr:nvPicPr>
            <xdr:cNvPr id="268832" name="Picture 18584">
              <a:extLst>
                <a:ext uri="{FF2B5EF4-FFF2-40B4-BE49-F238E27FC236}">
                  <a16:creationId xmlns:a16="http://schemas.microsoft.com/office/drawing/2014/main" id="{A37E88D1-8CE2-EEAB-EB0E-9606E503C590}"/>
                </a:ext>
              </a:extLst>
            </xdr:cNvPr>
            <xdr:cNvPicPr>
              <a:picLocks noChangeAspect="1" noChangeArrowheads="1"/>
              <a:extLst>
                <a:ext uri="{84589F7E-364E-4C9E-8A38-B11213B215E9}">
                  <a14:cameraTool cellRange="'MEM. CÁLCULO'!$D$185:$N$191" spid="_x0000_s319859"/>
                </a:ext>
              </a:extLst>
            </xdr:cNvPicPr>
          </xdr:nvPicPr>
          <xdr:blipFill>
            <a:blip xmlns:r="http://schemas.openxmlformats.org/officeDocument/2006/relationships" r:embed="rId5"/>
            <a:srcRect/>
            <a:stretch>
              <a:fillRect/>
            </a:stretch>
          </xdr:blipFill>
          <xdr:spPr bwMode="auto">
            <a:xfrm>
              <a:off x="12359640" y="21800820"/>
              <a:ext cx="6400800" cy="9448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44</xdr:row>
          <xdr:rowOff>60960</xdr:rowOff>
        </xdr:from>
        <xdr:to>
          <xdr:col>10</xdr:col>
          <xdr:colOff>3169920</xdr:colOff>
          <xdr:row>44</xdr:row>
          <xdr:rowOff>1143000</xdr:rowOff>
        </xdr:to>
        <xdr:pic>
          <xdr:nvPicPr>
            <xdr:cNvPr id="268833" name="Picture 18585">
              <a:extLst>
                <a:ext uri="{FF2B5EF4-FFF2-40B4-BE49-F238E27FC236}">
                  <a16:creationId xmlns:a16="http://schemas.microsoft.com/office/drawing/2014/main" id="{E481C4F9-97D8-3EDC-3D23-8D46D9EAD127}"/>
                </a:ext>
              </a:extLst>
            </xdr:cNvPr>
            <xdr:cNvPicPr>
              <a:picLocks noChangeAspect="1" noChangeArrowheads="1"/>
              <a:extLst>
                <a:ext uri="{84589F7E-364E-4C9E-8A38-B11213B215E9}">
                  <a14:cameraTool cellRange="'MEM. CÁLCULO'!$D$196:$N$203" spid="_x0000_s319860"/>
                </a:ext>
              </a:extLst>
            </xdr:cNvPicPr>
          </xdr:nvPicPr>
          <xdr:blipFill>
            <a:blip xmlns:r="http://schemas.openxmlformats.org/officeDocument/2006/relationships" r:embed="rId125"/>
            <a:srcRect/>
            <a:stretch>
              <a:fillRect/>
            </a:stretch>
          </xdr:blipFill>
          <xdr:spPr bwMode="auto">
            <a:xfrm>
              <a:off x="12336780" y="23088600"/>
              <a:ext cx="5486400" cy="10820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46</xdr:row>
          <xdr:rowOff>0</xdr:rowOff>
        </xdr:from>
        <xdr:to>
          <xdr:col>10</xdr:col>
          <xdr:colOff>3177540</xdr:colOff>
          <xdr:row>46</xdr:row>
          <xdr:rowOff>220980</xdr:rowOff>
        </xdr:to>
        <xdr:pic>
          <xdr:nvPicPr>
            <xdr:cNvPr id="268834" name="Picture 18586">
              <a:extLst>
                <a:ext uri="{FF2B5EF4-FFF2-40B4-BE49-F238E27FC236}">
                  <a16:creationId xmlns:a16="http://schemas.microsoft.com/office/drawing/2014/main" id="{FA755419-5FB0-2631-53D0-9FDCBDDCB502}"/>
                </a:ext>
              </a:extLst>
            </xdr:cNvPr>
            <xdr:cNvPicPr>
              <a:picLocks noChangeAspect="1" noChangeArrowheads="1"/>
              <a:extLst>
                <a:ext uri="{84589F7E-364E-4C9E-8A38-B11213B215E9}">
                  <a14:cameraTool cellRange="'MEM. CÁLCULO'!$D$208:$N$208" spid="_x0000_s319861"/>
                </a:ext>
              </a:extLst>
            </xdr:cNvPicPr>
          </xdr:nvPicPr>
          <xdr:blipFill>
            <a:blip xmlns:r="http://schemas.openxmlformats.org/officeDocument/2006/relationships" r:embed="rId7"/>
            <a:srcRect/>
            <a:stretch>
              <a:fillRect/>
            </a:stretch>
          </xdr:blipFill>
          <xdr:spPr bwMode="auto">
            <a:xfrm>
              <a:off x="12367260" y="25046940"/>
              <a:ext cx="5463540" cy="2209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48</xdr:row>
          <xdr:rowOff>0</xdr:rowOff>
        </xdr:from>
        <xdr:to>
          <xdr:col>11</xdr:col>
          <xdr:colOff>0</xdr:colOff>
          <xdr:row>48</xdr:row>
          <xdr:rowOff>944880</xdr:rowOff>
        </xdr:to>
        <xdr:pic>
          <xdr:nvPicPr>
            <xdr:cNvPr id="268835" name="Picture 18587">
              <a:extLst>
                <a:ext uri="{FF2B5EF4-FFF2-40B4-BE49-F238E27FC236}">
                  <a16:creationId xmlns:a16="http://schemas.microsoft.com/office/drawing/2014/main" id="{D659C62B-8012-548C-BC47-A9DAFA4930C4}"/>
                </a:ext>
              </a:extLst>
            </xdr:cNvPr>
            <xdr:cNvPicPr>
              <a:picLocks noChangeAspect="1" noChangeArrowheads="1"/>
              <a:extLst>
                <a:ext uri="{84589F7E-364E-4C9E-8A38-B11213B215E9}">
                  <a14:cameraTool cellRange="'MEM. CÁLCULO'!$D$213:$N$219" spid="_x0000_s319862"/>
                </a:ext>
              </a:extLst>
            </xdr:cNvPicPr>
          </xdr:nvPicPr>
          <xdr:blipFill>
            <a:blip xmlns:r="http://schemas.openxmlformats.org/officeDocument/2006/relationships" r:embed="rId48"/>
            <a:srcRect/>
            <a:stretch>
              <a:fillRect/>
            </a:stretch>
          </xdr:blipFill>
          <xdr:spPr bwMode="auto">
            <a:xfrm>
              <a:off x="12367260" y="27561540"/>
              <a:ext cx="6393180" cy="9448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50</xdr:row>
          <xdr:rowOff>30480</xdr:rowOff>
        </xdr:from>
        <xdr:to>
          <xdr:col>11</xdr:col>
          <xdr:colOff>0</xdr:colOff>
          <xdr:row>50</xdr:row>
          <xdr:rowOff>807720</xdr:rowOff>
        </xdr:to>
        <xdr:pic>
          <xdr:nvPicPr>
            <xdr:cNvPr id="268836" name="Picture 18588">
              <a:extLst>
                <a:ext uri="{FF2B5EF4-FFF2-40B4-BE49-F238E27FC236}">
                  <a16:creationId xmlns:a16="http://schemas.microsoft.com/office/drawing/2014/main" id="{427C2384-DEAA-3155-0C28-FAB00AF9DEC2}"/>
                </a:ext>
              </a:extLst>
            </xdr:cNvPr>
            <xdr:cNvPicPr>
              <a:picLocks noChangeAspect="1" noChangeArrowheads="1"/>
              <a:extLst>
                <a:ext uri="{84589F7E-364E-4C9E-8A38-B11213B215E9}">
                  <a14:cameraTool cellRange="'MEM. CÁLCULO'!$D$224:$N$227" spid="_x0000_s319863"/>
                </a:ext>
              </a:extLst>
            </xdr:cNvPicPr>
          </xdr:nvPicPr>
          <xdr:blipFill>
            <a:blip xmlns:r="http://schemas.openxmlformats.org/officeDocument/2006/relationships" r:embed="rId122"/>
            <a:srcRect/>
            <a:stretch>
              <a:fillRect/>
            </a:stretch>
          </xdr:blipFill>
          <xdr:spPr bwMode="auto">
            <a:xfrm>
              <a:off x="12321540" y="31021020"/>
              <a:ext cx="6438900" cy="7772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55</xdr:row>
          <xdr:rowOff>60960</xdr:rowOff>
        </xdr:from>
        <xdr:to>
          <xdr:col>11</xdr:col>
          <xdr:colOff>0</xdr:colOff>
          <xdr:row>55</xdr:row>
          <xdr:rowOff>739140</xdr:rowOff>
        </xdr:to>
        <xdr:pic>
          <xdr:nvPicPr>
            <xdr:cNvPr id="268837" name="Picture 18589">
              <a:extLst>
                <a:ext uri="{FF2B5EF4-FFF2-40B4-BE49-F238E27FC236}">
                  <a16:creationId xmlns:a16="http://schemas.microsoft.com/office/drawing/2014/main" id="{8B195302-5612-71BC-ED9C-9AAC89014BDC}"/>
                </a:ext>
              </a:extLst>
            </xdr:cNvPr>
            <xdr:cNvPicPr>
              <a:picLocks noChangeAspect="1" noChangeArrowheads="1"/>
              <a:extLst>
                <a:ext uri="{84589F7E-364E-4C9E-8A38-B11213B215E9}">
                  <a14:cameraTool cellRange="'MEM. CÁLCULO'!$D$239:$N$243" spid="_x0000_s319864"/>
                </a:ext>
              </a:extLst>
            </xdr:cNvPicPr>
          </xdr:nvPicPr>
          <xdr:blipFill>
            <a:blip xmlns:r="http://schemas.openxmlformats.org/officeDocument/2006/relationships" r:embed="rId50"/>
            <a:srcRect/>
            <a:stretch>
              <a:fillRect/>
            </a:stretch>
          </xdr:blipFill>
          <xdr:spPr bwMode="auto">
            <a:xfrm>
              <a:off x="12321540" y="33467040"/>
              <a:ext cx="6438900" cy="6781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56</xdr:row>
          <xdr:rowOff>60960</xdr:rowOff>
        </xdr:from>
        <xdr:to>
          <xdr:col>11</xdr:col>
          <xdr:colOff>0</xdr:colOff>
          <xdr:row>56</xdr:row>
          <xdr:rowOff>701040</xdr:rowOff>
        </xdr:to>
        <xdr:pic>
          <xdr:nvPicPr>
            <xdr:cNvPr id="268838" name="Picture 18590">
              <a:extLst>
                <a:ext uri="{FF2B5EF4-FFF2-40B4-BE49-F238E27FC236}">
                  <a16:creationId xmlns:a16="http://schemas.microsoft.com/office/drawing/2014/main" id="{74511402-DFEF-AA63-219E-DFDA738224EF}"/>
                </a:ext>
              </a:extLst>
            </xdr:cNvPr>
            <xdr:cNvPicPr>
              <a:picLocks noChangeAspect="1" noChangeArrowheads="1"/>
              <a:extLst>
                <a:ext uri="{84589F7E-364E-4C9E-8A38-B11213B215E9}">
                  <a14:cameraTool cellRange="'MEM. CÁLCULO'!$D$249:$N$252" spid="_x0000_s319865"/>
                </a:ext>
              </a:extLst>
            </xdr:cNvPicPr>
          </xdr:nvPicPr>
          <xdr:blipFill>
            <a:blip xmlns:r="http://schemas.openxmlformats.org/officeDocument/2006/relationships" r:embed="rId51"/>
            <a:srcRect/>
            <a:stretch>
              <a:fillRect/>
            </a:stretch>
          </xdr:blipFill>
          <xdr:spPr bwMode="auto">
            <a:xfrm>
              <a:off x="12336780" y="34549080"/>
              <a:ext cx="6423660" cy="6400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53340</xdr:colOff>
          <xdr:row>60</xdr:row>
          <xdr:rowOff>30480</xdr:rowOff>
        </xdr:from>
        <xdr:to>
          <xdr:col>11</xdr:col>
          <xdr:colOff>0</xdr:colOff>
          <xdr:row>60</xdr:row>
          <xdr:rowOff>1112520</xdr:rowOff>
        </xdr:to>
        <xdr:pic>
          <xdr:nvPicPr>
            <xdr:cNvPr id="268839" name="Picture 18591">
              <a:extLst>
                <a:ext uri="{FF2B5EF4-FFF2-40B4-BE49-F238E27FC236}">
                  <a16:creationId xmlns:a16="http://schemas.microsoft.com/office/drawing/2014/main" id="{80FCF1B0-0179-2994-B2B1-33A30E9182A6}"/>
                </a:ext>
              </a:extLst>
            </xdr:cNvPr>
            <xdr:cNvPicPr>
              <a:picLocks noChangeAspect="1" noChangeArrowheads="1"/>
              <a:extLst>
                <a:ext uri="{84589F7E-364E-4C9E-8A38-B11213B215E9}">
                  <a14:cameraTool cellRange="'MEM. CÁLCULO'!$D$259:$N$266" spid="_x0000_s319866"/>
                </a:ext>
              </a:extLst>
            </xdr:cNvPicPr>
          </xdr:nvPicPr>
          <xdr:blipFill>
            <a:blip xmlns:r="http://schemas.openxmlformats.org/officeDocument/2006/relationships" r:embed="rId64"/>
            <a:srcRect/>
            <a:stretch>
              <a:fillRect/>
            </a:stretch>
          </xdr:blipFill>
          <xdr:spPr bwMode="auto">
            <a:xfrm>
              <a:off x="12329160" y="37536120"/>
              <a:ext cx="6431280" cy="10820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62</xdr:row>
          <xdr:rowOff>60960</xdr:rowOff>
        </xdr:from>
        <xdr:to>
          <xdr:col>11</xdr:col>
          <xdr:colOff>0</xdr:colOff>
          <xdr:row>62</xdr:row>
          <xdr:rowOff>1005840</xdr:rowOff>
        </xdr:to>
        <xdr:pic>
          <xdr:nvPicPr>
            <xdr:cNvPr id="268840" name="Picture 18592">
              <a:extLst>
                <a:ext uri="{FF2B5EF4-FFF2-40B4-BE49-F238E27FC236}">
                  <a16:creationId xmlns:a16="http://schemas.microsoft.com/office/drawing/2014/main" id="{4D438CFE-7720-A695-A3CD-D7E73D76B97A}"/>
                </a:ext>
              </a:extLst>
            </xdr:cNvPr>
            <xdr:cNvPicPr>
              <a:picLocks noChangeAspect="1" noChangeArrowheads="1"/>
              <a:extLst>
                <a:ext uri="{84589F7E-364E-4C9E-8A38-B11213B215E9}">
                  <a14:cameraTool cellRange="'MEM. CÁLCULO'!$D$271:$N$277" spid="_x0000_s319867"/>
                </a:ext>
              </a:extLst>
            </xdr:cNvPicPr>
          </xdr:nvPicPr>
          <xdr:blipFill>
            <a:blip xmlns:r="http://schemas.openxmlformats.org/officeDocument/2006/relationships" r:embed="rId84"/>
            <a:srcRect/>
            <a:stretch>
              <a:fillRect/>
            </a:stretch>
          </xdr:blipFill>
          <xdr:spPr bwMode="auto">
            <a:xfrm>
              <a:off x="12321540" y="39212520"/>
              <a:ext cx="6438900" cy="9448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239</xdr:row>
          <xdr:rowOff>137160</xdr:rowOff>
        </xdr:from>
        <xdr:to>
          <xdr:col>10</xdr:col>
          <xdr:colOff>3147060</xdr:colOff>
          <xdr:row>239</xdr:row>
          <xdr:rowOff>342900</xdr:rowOff>
        </xdr:to>
        <xdr:pic>
          <xdr:nvPicPr>
            <xdr:cNvPr id="268841" name="Picture 18593">
              <a:extLst>
                <a:ext uri="{FF2B5EF4-FFF2-40B4-BE49-F238E27FC236}">
                  <a16:creationId xmlns:a16="http://schemas.microsoft.com/office/drawing/2014/main" id="{C9642261-EBF4-F9ED-D70A-5DC813AA0A43}"/>
                </a:ext>
              </a:extLst>
            </xdr:cNvPr>
            <xdr:cNvPicPr>
              <a:picLocks noChangeAspect="1" noChangeArrowheads="1"/>
              <a:extLst>
                <a:ext uri="{84589F7E-364E-4C9E-8A38-B11213B215E9}">
                  <a14:cameraTool cellRange="'MEM. CÁLCULO'!$D$926:$N$926" spid="_x0000_s319868"/>
                </a:ext>
              </a:extLst>
            </xdr:cNvPicPr>
          </xdr:nvPicPr>
          <xdr:blipFill>
            <a:blip xmlns:r="http://schemas.openxmlformats.org/officeDocument/2006/relationships" r:embed="rId85"/>
            <a:srcRect/>
            <a:stretch>
              <a:fillRect/>
            </a:stretch>
          </xdr:blipFill>
          <xdr:spPr bwMode="auto">
            <a:xfrm>
              <a:off x="12336780" y="144208500"/>
              <a:ext cx="5463540" cy="2057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xdr:colOff>
          <xdr:row>242</xdr:row>
          <xdr:rowOff>121920</xdr:rowOff>
        </xdr:from>
        <xdr:to>
          <xdr:col>10</xdr:col>
          <xdr:colOff>3169920</xdr:colOff>
          <xdr:row>242</xdr:row>
          <xdr:rowOff>1600200</xdr:rowOff>
        </xdr:to>
        <xdr:pic>
          <xdr:nvPicPr>
            <xdr:cNvPr id="268842" name="Picture 18594">
              <a:extLst>
                <a:ext uri="{FF2B5EF4-FFF2-40B4-BE49-F238E27FC236}">
                  <a16:creationId xmlns:a16="http://schemas.microsoft.com/office/drawing/2014/main" id="{7D281EDB-50B0-9948-A032-E2E508E5FD64}"/>
                </a:ext>
              </a:extLst>
            </xdr:cNvPr>
            <xdr:cNvPicPr>
              <a:picLocks noChangeAspect="1" noChangeArrowheads="1"/>
              <a:extLst>
                <a:ext uri="{84589F7E-364E-4C9E-8A38-B11213B215E9}">
                  <a14:cameraTool cellRange="'MEM. CÁLCULO'!$D$936:$N$946" spid="_x0000_s319869"/>
                </a:ext>
              </a:extLst>
            </xdr:cNvPicPr>
          </xdr:nvPicPr>
          <xdr:blipFill>
            <a:blip xmlns:r="http://schemas.openxmlformats.org/officeDocument/2006/relationships" r:embed="rId86"/>
            <a:srcRect/>
            <a:stretch>
              <a:fillRect/>
            </a:stretch>
          </xdr:blipFill>
          <xdr:spPr bwMode="auto">
            <a:xfrm>
              <a:off x="12291060" y="146128740"/>
              <a:ext cx="5532120" cy="14782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243</xdr:row>
          <xdr:rowOff>121920</xdr:rowOff>
        </xdr:from>
        <xdr:to>
          <xdr:col>10</xdr:col>
          <xdr:colOff>3177540</xdr:colOff>
          <xdr:row>243</xdr:row>
          <xdr:rowOff>1737360</xdr:rowOff>
        </xdr:to>
        <xdr:pic>
          <xdr:nvPicPr>
            <xdr:cNvPr id="268843" name="Picture 18595">
              <a:extLst>
                <a:ext uri="{FF2B5EF4-FFF2-40B4-BE49-F238E27FC236}">
                  <a16:creationId xmlns:a16="http://schemas.microsoft.com/office/drawing/2014/main" id="{1698A6C0-9D26-CA64-6AFC-CF8ABBA17D09}"/>
                </a:ext>
              </a:extLst>
            </xdr:cNvPr>
            <xdr:cNvPicPr>
              <a:picLocks noChangeAspect="1" noChangeArrowheads="1"/>
              <a:extLst>
                <a:ext uri="{84589F7E-364E-4C9E-8A38-B11213B215E9}">
                  <a14:cameraTool cellRange="'MEM. CÁLCULO'!$D$951:$N$962" spid="_x0000_s319870"/>
                </a:ext>
              </a:extLst>
            </xdr:cNvPicPr>
          </xdr:nvPicPr>
          <xdr:blipFill>
            <a:blip xmlns:r="http://schemas.openxmlformats.org/officeDocument/2006/relationships" r:embed="rId156"/>
            <a:srcRect/>
            <a:stretch>
              <a:fillRect/>
            </a:stretch>
          </xdr:blipFill>
          <xdr:spPr bwMode="auto">
            <a:xfrm>
              <a:off x="12313920" y="148338540"/>
              <a:ext cx="5516880" cy="16154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245</xdr:row>
          <xdr:rowOff>91440</xdr:rowOff>
        </xdr:from>
        <xdr:to>
          <xdr:col>11</xdr:col>
          <xdr:colOff>0</xdr:colOff>
          <xdr:row>245</xdr:row>
          <xdr:rowOff>320040</xdr:rowOff>
        </xdr:to>
        <xdr:pic>
          <xdr:nvPicPr>
            <xdr:cNvPr id="268844" name="Picture 18596">
              <a:extLst>
                <a:ext uri="{FF2B5EF4-FFF2-40B4-BE49-F238E27FC236}">
                  <a16:creationId xmlns:a16="http://schemas.microsoft.com/office/drawing/2014/main" id="{C092B374-A66F-4080-2FB2-6E21CAC1C511}"/>
                </a:ext>
              </a:extLst>
            </xdr:cNvPr>
            <xdr:cNvPicPr>
              <a:picLocks noChangeAspect="1" noChangeArrowheads="1"/>
              <a:extLst>
                <a:ext uri="{84589F7E-364E-4C9E-8A38-B11213B215E9}">
                  <a14:cameraTool cellRange="'MEM. CÁLCULO'!$D$967:$N$967" spid="_x0000_s319871"/>
                </a:ext>
              </a:extLst>
            </xdr:cNvPicPr>
          </xdr:nvPicPr>
          <xdr:blipFill>
            <a:blip xmlns:r="http://schemas.openxmlformats.org/officeDocument/2006/relationships" r:embed="rId56"/>
            <a:srcRect/>
            <a:stretch>
              <a:fillRect/>
            </a:stretch>
          </xdr:blipFill>
          <xdr:spPr bwMode="auto">
            <a:xfrm>
              <a:off x="12344400" y="151287480"/>
              <a:ext cx="6416040" cy="22860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247</xdr:row>
          <xdr:rowOff>60960</xdr:rowOff>
        </xdr:from>
        <xdr:to>
          <xdr:col>11</xdr:col>
          <xdr:colOff>0</xdr:colOff>
          <xdr:row>247</xdr:row>
          <xdr:rowOff>251460</xdr:rowOff>
        </xdr:to>
        <xdr:pic>
          <xdr:nvPicPr>
            <xdr:cNvPr id="268845" name="Picture 18597">
              <a:extLst>
                <a:ext uri="{FF2B5EF4-FFF2-40B4-BE49-F238E27FC236}">
                  <a16:creationId xmlns:a16="http://schemas.microsoft.com/office/drawing/2014/main" id="{8511089E-A084-0E2F-A3EE-26EE27A0BF2D}"/>
                </a:ext>
              </a:extLst>
            </xdr:cNvPr>
            <xdr:cNvPicPr>
              <a:picLocks noChangeAspect="1" noChangeArrowheads="1"/>
              <a:extLst>
                <a:ext uri="{84589F7E-364E-4C9E-8A38-B11213B215E9}">
                  <a14:cameraTool cellRange="'MEM. CÁLCULO'!$D$972:$N$972" spid="_x0000_s319872"/>
                </a:ext>
              </a:extLst>
            </xdr:cNvPicPr>
          </xdr:nvPicPr>
          <xdr:blipFill>
            <a:blip xmlns:r="http://schemas.openxmlformats.org/officeDocument/2006/relationships" r:embed="rId57"/>
            <a:srcRect/>
            <a:stretch>
              <a:fillRect/>
            </a:stretch>
          </xdr:blipFill>
          <xdr:spPr bwMode="auto">
            <a:xfrm>
              <a:off x="12306300" y="152544780"/>
              <a:ext cx="6454140" cy="19050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249</xdr:row>
          <xdr:rowOff>137160</xdr:rowOff>
        </xdr:from>
        <xdr:to>
          <xdr:col>10</xdr:col>
          <xdr:colOff>3177540</xdr:colOff>
          <xdr:row>249</xdr:row>
          <xdr:rowOff>1615440</xdr:rowOff>
        </xdr:to>
        <xdr:pic>
          <xdr:nvPicPr>
            <xdr:cNvPr id="268846" name="Picture 18598">
              <a:extLst>
                <a:ext uri="{FF2B5EF4-FFF2-40B4-BE49-F238E27FC236}">
                  <a16:creationId xmlns:a16="http://schemas.microsoft.com/office/drawing/2014/main" id="{6710DE0A-7063-2C6A-BE0C-D68766DC5751}"/>
                </a:ext>
              </a:extLst>
            </xdr:cNvPr>
            <xdr:cNvPicPr>
              <a:picLocks noChangeAspect="1" noChangeArrowheads="1"/>
              <a:extLst>
                <a:ext uri="{84589F7E-364E-4C9E-8A38-B11213B215E9}">
                  <a14:cameraTool cellRange="'MEM. CÁLCULO'!$D$977:$N$987" spid="_x0000_s319873"/>
                </a:ext>
              </a:extLst>
            </xdr:cNvPicPr>
          </xdr:nvPicPr>
          <xdr:blipFill>
            <a:blip xmlns:r="http://schemas.openxmlformats.org/officeDocument/2006/relationships" r:embed="rId135"/>
            <a:srcRect/>
            <a:stretch>
              <a:fillRect/>
            </a:stretch>
          </xdr:blipFill>
          <xdr:spPr bwMode="auto">
            <a:xfrm>
              <a:off x="12344400" y="153253440"/>
              <a:ext cx="5486400" cy="14782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xdr:colOff>
          <xdr:row>251</xdr:row>
          <xdr:rowOff>99060</xdr:rowOff>
        </xdr:from>
        <xdr:to>
          <xdr:col>11</xdr:col>
          <xdr:colOff>0</xdr:colOff>
          <xdr:row>251</xdr:row>
          <xdr:rowOff>335280</xdr:rowOff>
        </xdr:to>
        <xdr:pic>
          <xdr:nvPicPr>
            <xdr:cNvPr id="268847" name="Picture 18599">
              <a:extLst>
                <a:ext uri="{FF2B5EF4-FFF2-40B4-BE49-F238E27FC236}">
                  <a16:creationId xmlns:a16="http://schemas.microsoft.com/office/drawing/2014/main" id="{6780EF72-A609-B98C-50D5-4E5AE1ED5C97}"/>
                </a:ext>
              </a:extLst>
            </xdr:cNvPr>
            <xdr:cNvPicPr>
              <a:picLocks noChangeAspect="1" noChangeArrowheads="1"/>
              <a:extLst>
                <a:ext uri="{84589F7E-364E-4C9E-8A38-B11213B215E9}">
                  <a14:cameraTool cellRange="'MEM. CÁLCULO'!$D$992:$M$992" spid="_x0000_s319874"/>
                </a:ext>
              </a:extLst>
            </xdr:cNvPicPr>
          </xdr:nvPicPr>
          <xdr:blipFill>
            <a:blip xmlns:r="http://schemas.openxmlformats.org/officeDocument/2006/relationships" r:embed="rId136"/>
            <a:srcRect/>
            <a:stretch>
              <a:fillRect/>
            </a:stretch>
          </xdr:blipFill>
          <xdr:spPr bwMode="auto">
            <a:xfrm>
              <a:off x="12283440" y="155699460"/>
              <a:ext cx="6477000" cy="2362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257</xdr:row>
          <xdr:rowOff>182880</xdr:rowOff>
        </xdr:from>
        <xdr:to>
          <xdr:col>11</xdr:col>
          <xdr:colOff>0</xdr:colOff>
          <xdr:row>257</xdr:row>
          <xdr:rowOff>365760</xdr:rowOff>
        </xdr:to>
        <xdr:pic>
          <xdr:nvPicPr>
            <xdr:cNvPr id="268848" name="Picture 18600">
              <a:extLst>
                <a:ext uri="{FF2B5EF4-FFF2-40B4-BE49-F238E27FC236}">
                  <a16:creationId xmlns:a16="http://schemas.microsoft.com/office/drawing/2014/main" id="{C2F6115A-51A8-B74F-69FB-CB8F70CF4148}"/>
                </a:ext>
              </a:extLst>
            </xdr:cNvPr>
            <xdr:cNvPicPr>
              <a:picLocks noChangeAspect="1" noChangeArrowheads="1"/>
              <a:extLst>
                <a:ext uri="{84589F7E-364E-4C9E-8A38-B11213B215E9}">
                  <a14:cameraTool cellRange="'MEM. CÁLCULO'!$D$999:$N$999" spid="_x0000_s319875"/>
                </a:ext>
              </a:extLst>
            </xdr:cNvPicPr>
          </xdr:nvPicPr>
          <xdr:blipFill>
            <a:blip xmlns:r="http://schemas.openxmlformats.org/officeDocument/2006/relationships" r:embed="rId60"/>
            <a:srcRect/>
            <a:stretch>
              <a:fillRect/>
            </a:stretch>
          </xdr:blipFill>
          <xdr:spPr bwMode="auto">
            <a:xfrm>
              <a:off x="12336780" y="157650180"/>
              <a:ext cx="6423660" cy="1828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38</xdr:row>
          <xdr:rowOff>129540</xdr:rowOff>
        </xdr:from>
        <xdr:to>
          <xdr:col>11</xdr:col>
          <xdr:colOff>0</xdr:colOff>
          <xdr:row>39</xdr:row>
          <xdr:rowOff>1341120</xdr:rowOff>
        </xdr:to>
        <xdr:pic>
          <xdr:nvPicPr>
            <xdr:cNvPr id="268849" name="Picture 18601">
              <a:extLst>
                <a:ext uri="{FF2B5EF4-FFF2-40B4-BE49-F238E27FC236}">
                  <a16:creationId xmlns:a16="http://schemas.microsoft.com/office/drawing/2014/main" id="{5E440823-D5EC-1597-2B1C-B8F2835B1F80}"/>
                </a:ext>
              </a:extLst>
            </xdr:cNvPr>
            <xdr:cNvPicPr>
              <a:picLocks noChangeAspect="1" noChangeArrowheads="1"/>
              <a:extLst>
                <a:ext uri="{84589F7E-364E-4C9E-8A38-B11213B215E9}">
                  <a14:cameraTool cellRange="'MEM. CÁLCULO'!$D$168:$N$175" spid="_x0000_s319876"/>
                </a:ext>
              </a:extLst>
            </xdr:cNvPicPr>
          </xdr:nvPicPr>
          <xdr:blipFill>
            <a:blip xmlns:r="http://schemas.openxmlformats.org/officeDocument/2006/relationships" r:embed="rId61"/>
            <a:srcRect/>
            <a:stretch>
              <a:fillRect/>
            </a:stretch>
          </xdr:blipFill>
          <xdr:spPr bwMode="auto">
            <a:xfrm>
              <a:off x="12352020" y="18889980"/>
              <a:ext cx="6408420" cy="13792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41</xdr:row>
          <xdr:rowOff>0</xdr:rowOff>
        </xdr:from>
        <xdr:to>
          <xdr:col>11</xdr:col>
          <xdr:colOff>0</xdr:colOff>
          <xdr:row>41</xdr:row>
          <xdr:rowOff>213360</xdr:rowOff>
        </xdr:to>
        <xdr:pic>
          <xdr:nvPicPr>
            <xdr:cNvPr id="268850" name="Picture 18603">
              <a:extLst>
                <a:ext uri="{FF2B5EF4-FFF2-40B4-BE49-F238E27FC236}">
                  <a16:creationId xmlns:a16="http://schemas.microsoft.com/office/drawing/2014/main" id="{0F75F491-F4FA-6BAD-F43D-51DD9D3C3F94}"/>
                </a:ext>
              </a:extLst>
            </xdr:cNvPr>
            <xdr:cNvPicPr>
              <a:picLocks noChangeAspect="1" noChangeArrowheads="1"/>
              <a:extLst>
                <a:ext uri="{84589F7E-364E-4C9E-8A38-B11213B215E9}">
                  <a14:cameraTool cellRange="'MEM. CÁLCULO'!$D$180:$N$180" spid="_x0000_s319877"/>
                </a:ext>
              </a:extLst>
            </xdr:cNvPicPr>
          </xdr:nvPicPr>
          <xdr:blipFill>
            <a:blip xmlns:r="http://schemas.openxmlformats.org/officeDocument/2006/relationships" r:embed="rId120"/>
            <a:srcRect/>
            <a:stretch>
              <a:fillRect/>
            </a:stretch>
          </xdr:blipFill>
          <xdr:spPr bwMode="auto">
            <a:xfrm>
              <a:off x="12344400" y="20878800"/>
              <a:ext cx="6416040" cy="21336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83820</xdr:colOff>
          <xdr:row>43</xdr:row>
          <xdr:rowOff>0</xdr:rowOff>
        </xdr:from>
        <xdr:to>
          <xdr:col>11</xdr:col>
          <xdr:colOff>0</xdr:colOff>
          <xdr:row>43</xdr:row>
          <xdr:rowOff>944880</xdr:rowOff>
        </xdr:to>
        <xdr:pic>
          <xdr:nvPicPr>
            <xdr:cNvPr id="268851" name="Picture 18604">
              <a:extLst>
                <a:ext uri="{FF2B5EF4-FFF2-40B4-BE49-F238E27FC236}">
                  <a16:creationId xmlns:a16="http://schemas.microsoft.com/office/drawing/2014/main" id="{64310000-1B27-6B4B-1EDD-0D30023CBE8D}"/>
                </a:ext>
              </a:extLst>
            </xdr:cNvPr>
            <xdr:cNvPicPr>
              <a:picLocks noChangeAspect="1" noChangeArrowheads="1"/>
              <a:extLst>
                <a:ext uri="{84589F7E-364E-4C9E-8A38-B11213B215E9}">
                  <a14:cameraTool cellRange="'MEM. CÁLCULO'!$D$185:$N$191" spid="_x0000_s319878"/>
                </a:ext>
              </a:extLst>
            </xdr:cNvPicPr>
          </xdr:nvPicPr>
          <xdr:blipFill>
            <a:blip xmlns:r="http://schemas.openxmlformats.org/officeDocument/2006/relationships" r:embed="rId5"/>
            <a:srcRect/>
            <a:stretch>
              <a:fillRect/>
            </a:stretch>
          </xdr:blipFill>
          <xdr:spPr bwMode="auto">
            <a:xfrm>
              <a:off x="12359640" y="21800820"/>
              <a:ext cx="6400800" cy="9448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44</xdr:row>
          <xdr:rowOff>60960</xdr:rowOff>
        </xdr:from>
        <xdr:to>
          <xdr:col>10</xdr:col>
          <xdr:colOff>3169920</xdr:colOff>
          <xdr:row>44</xdr:row>
          <xdr:rowOff>1143000</xdr:rowOff>
        </xdr:to>
        <xdr:pic>
          <xdr:nvPicPr>
            <xdr:cNvPr id="268852" name="Picture 18605">
              <a:extLst>
                <a:ext uri="{FF2B5EF4-FFF2-40B4-BE49-F238E27FC236}">
                  <a16:creationId xmlns:a16="http://schemas.microsoft.com/office/drawing/2014/main" id="{8F644F9A-BC21-4D2C-C694-8E31A08CE699}"/>
                </a:ext>
              </a:extLst>
            </xdr:cNvPr>
            <xdr:cNvPicPr>
              <a:picLocks noChangeAspect="1" noChangeArrowheads="1"/>
              <a:extLst>
                <a:ext uri="{84589F7E-364E-4C9E-8A38-B11213B215E9}">
                  <a14:cameraTool cellRange="'MEM. CÁLCULO'!$D$196:$N$203" spid="_x0000_s319879"/>
                </a:ext>
              </a:extLst>
            </xdr:cNvPicPr>
          </xdr:nvPicPr>
          <xdr:blipFill>
            <a:blip xmlns:r="http://schemas.openxmlformats.org/officeDocument/2006/relationships" r:embed="rId62"/>
            <a:srcRect/>
            <a:stretch>
              <a:fillRect/>
            </a:stretch>
          </xdr:blipFill>
          <xdr:spPr bwMode="auto">
            <a:xfrm>
              <a:off x="12336780" y="23088600"/>
              <a:ext cx="5486400" cy="10820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46</xdr:row>
          <xdr:rowOff>0</xdr:rowOff>
        </xdr:from>
        <xdr:to>
          <xdr:col>10</xdr:col>
          <xdr:colOff>3177540</xdr:colOff>
          <xdr:row>46</xdr:row>
          <xdr:rowOff>220980</xdr:rowOff>
        </xdr:to>
        <xdr:pic>
          <xdr:nvPicPr>
            <xdr:cNvPr id="268853" name="Picture 18606">
              <a:extLst>
                <a:ext uri="{FF2B5EF4-FFF2-40B4-BE49-F238E27FC236}">
                  <a16:creationId xmlns:a16="http://schemas.microsoft.com/office/drawing/2014/main" id="{901D7D0E-2C80-1610-427F-3AA066108774}"/>
                </a:ext>
              </a:extLst>
            </xdr:cNvPr>
            <xdr:cNvPicPr>
              <a:picLocks noChangeAspect="1" noChangeArrowheads="1"/>
              <a:extLst>
                <a:ext uri="{84589F7E-364E-4C9E-8A38-B11213B215E9}">
                  <a14:cameraTool cellRange="'MEM. CÁLCULO'!$D$208:$N$208" spid="_x0000_s319880"/>
                </a:ext>
              </a:extLst>
            </xdr:cNvPicPr>
          </xdr:nvPicPr>
          <xdr:blipFill>
            <a:blip xmlns:r="http://schemas.openxmlformats.org/officeDocument/2006/relationships" r:embed="rId7"/>
            <a:srcRect/>
            <a:stretch>
              <a:fillRect/>
            </a:stretch>
          </xdr:blipFill>
          <xdr:spPr bwMode="auto">
            <a:xfrm>
              <a:off x="12367260" y="25046940"/>
              <a:ext cx="5463540" cy="2209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48</xdr:row>
          <xdr:rowOff>0</xdr:rowOff>
        </xdr:from>
        <xdr:to>
          <xdr:col>11</xdr:col>
          <xdr:colOff>0</xdr:colOff>
          <xdr:row>48</xdr:row>
          <xdr:rowOff>944880</xdr:rowOff>
        </xdr:to>
        <xdr:pic>
          <xdr:nvPicPr>
            <xdr:cNvPr id="268854" name="Picture 18607">
              <a:extLst>
                <a:ext uri="{FF2B5EF4-FFF2-40B4-BE49-F238E27FC236}">
                  <a16:creationId xmlns:a16="http://schemas.microsoft.com/office/drawing/2014/main" id="{EEB1FEAE-F0FF-F4EE-DD85-10BE593BC9B3}"/>
                </a:ext>
              </a:extLst>
            </xdr:cNvPr>
            <xdr:cNvPicPr>
              <a:picLocks noChangeAspect="1" noChangeArrowheads="1"/>
              <a:extLst>
                <a:ext uri="{84589F7E-364E-4C9E-8A38-B11213B215E9}">
                  <a14:cameraTool cellRange="'MEM. CÁLCULO'!$D$213:$N$219" spid="_x0000_s319881"/>
                </a:ext>
              </a:extLst>
            </xdr:cNvPicPr>
          </xdr:nvPicPr>
          <xdr:blipFill>
            <a:blip xmlns:r="http://schemas.openxmlformats.org/officeDocument/2006/relationships" r:embed="rId48"/>
            <a:srcRect/>
            <a:stretch>
              <a:fillRect/>
            </a:stretch>
          </xdr:blipFill>
          <xdr:spPr bwMode="auto">
            <a:xfrm>
              <a:off x="12367260" y="27561540"/>
              <a:ext cx="6393180" cy="9448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50</xdr:row>
          <xdr:rowOff>30480</xdr:rowOff>
        </xdr:from>
        <xdr:to>
          <xdr:col>11</xdr:col>
          <xdr:colOff>0</xdr:colOff>
          <xdr:row>50</xdr:row>
          <xdr:rowOff>807720</xdr:rowOff>
        </xdr:to>
        <xdr:pic>
          <xdr:nvPicPr>
            <xdr:cNvPr id="268855" name="Picture 18608">
              <a:extLst>
                <a:ext uri="{FF2B5EF4-FFF2-40B4-BE49-F238E27FC236}">
                  <a16:creationId xmlns:a16="http://schemas.microsoft.com/office/drawing/2014/main" id="{B32534CD-742F-4965-FDF7-9DE8A4712959}"/>
                </a:ext>
              </a:extLst>
            </xdr:cNvPr>
            <xdr:cNvPicPr>
              <a:picLocks noChangeAspect="1" noChangeArrowheads="1"/>
              <a:extLst>
                <a:ext uri="{84589F7E-364E-4C9E-8A38-B11213B215E9}">
                  <a14:cameraTool cellRange="'MEM. CÁLCULO'!$D$224:$N$227" spid="_x0000_s319882"/>
                </a:ext>
              </a:extLst>
            </xdr:cNvPicPr>
          </xdr:nvPicPr>
          <xdr:blipFill>
            <a:blip xmlns:r="http://schemas.openxmlformats.org/officeDocument/2006/relationships" r:embed="rId122"/>
            <a:srcRect/>
            <a:stretch>
              <a:fillRect/>
            </a:stretch>
          </xdr:blipFill>
          <xdr:spPr bwMode="auto">
            <a:xfrm>
              <a:off x="12321540" y="31021020"/>
              <a:ext cx="6438900" cy="7772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55</xdr:row>
          <xdr:rowOff>60960</xdr:rowOff>
        </xdr:from>
        <xdr:to>
          <xdr:col>11</xdr:col>
          <xdr:colOff>0</xdr:colOff>
          <xdr:row>55</xdr:row>
          <xdr:rowOff>739140</xdr:rowOff>
        </xdr:to>
        <xdr:pic>
          <xdr:nvPicPr>
            <xdr:cNvPr id="268856" name="Picture 18609">
              <a:extLst>
                <a:ext uri="{FF2B5EF4-FFF2-40B4-BE49-F238E27FC236}">
                  <a16:creationId xmlns:a16="http://schemas.microsoft.com/office/drawing/2014/main" id="{03DA66BF-9C12-4750-18BE-9114F7E4F336}"/>
                </a:ext>
              </a:extLst>
            </xdr:cNvPr>
            <xdr:cNvPicPr>
              <a:picLocks noChangeAspect="1" noChangeArrowheads="1"/>
              <a:extLst>
                <a:ext uri="{84589F7E-364E-4C9E-8A38-B11213B215E9}">
                  <a14:cameraTool cellRange="'MEM. CÁLCULO'!$D$239:$N$243" spid="_x0000_s319883"/>
                </a:ext>
              </a:extLst>
            </xdr:cNvPicPr>
          </xdr:nvPicPr>
          <xdr:blipFill>
            <a:blip xmlns:r="http://schemas.openxmlformats.org/officeDocument/2006/relationships" r:embed="rId50"/>
            <a:srcRect/>
            <a:stretch>
              <a:fillRect/>
            </a:stretch>
          </xdr:blipFill>
          <xdr:spPr bwMode="auto">
            <a:xfrm>
              <a:off x="12321540" y="33467040"/>
              <a:ext cx="6438900" cy="6781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56</xdr:row>
          <xdr:rowOff>60960</xdr:rowOff>
        </xdr:from>
        <xdr:to>
          <xdr:col>11</xdr:col>
          <xdr:colOff>0</xdr:colOff>
          <xdr:row>56</xdr:row>
          <xdr:rowOff>701040</xdr:rowOff>
        </xdr:to>
        <xdr:pic>
          <xdr:nvPicPr>
            <xdr:cNvPr id="268857" name="Picture 18610">
              <a:extLst>
                <a:ext uri="{FF2B5EF4-FFF2-40B4-BE49-F238E27FC236}">
                  <a16:creationId xmlns:a16="http://schemas.microsoft.com/office/drawing/2014/main" id="{29531C0C-5347-0A85-D78E-BFFEA6305EEE}"/>
                </a:ext>
              </a:extLst>
            </xdr:cNvPr>
            <xdr:cNvPicPr>
              <a:picLocks noChangeAspect="1" noChangeArrowheads="1"/>
              <a:extLst>
                <a:ext uri="{84589F7E-364E-4C9E-8A38-B11213B215E9}">
                  <a14:cameraTool cellRange="'MEM. CÁLCULO'!$D$249:$N$252" spid="_x0000_s319884"/>
                </a:ext>
              </a:extLst>
            </xdr:cNvPicPr>
          </xdr:nvPicPr>
          <xdr:blipFill>
            <a:blip xmlns:r="http://schemas.openxmlformats.org/officeDocument/2006/relationships" r:embed="rId51"/>
            <a:srcRect/>
            <a:stretch>
              <a:fillRect/>
            </a:stretch>
          </xdr:blipFill>
          <xdr:spPr bwMode="auto">
            <a:xfrm>
              <a:off x="12336780" y="34549080"/>
              <a:ext cx="6423660" cy="6400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53340</xdr:colOff>
          <xdr:row>60</xdr:row>
          <xdr:rowOff>30480</xdr:rowOff>
        </xdr:from>
        <xdr:to>
          <xdr:col>11</xdr:col>
          <xdr:colOff>0</xdr:colOff>
          <xdr:row>60</xdr:row>
          <xdr:rowOff>1112520</xdr:rowOff>
        </xdr:to>
        <xdr:pic>
          <xdr:nvPicPr>
            <xdr:cNvPr id="268858" name="Picture 18611">
              <a:extLst>
                <a:ext uri="{FF2B5EF4-FFF2-40B4-BE49-F238E27FC236}">
                  <a16:creationId xmlns:a16="http://schemas.microsoft.com/office/drawing/2014/main" id="{56C8B826-9DAA-A917-6BA3-242F3FB6741C}"/>
                </a:ext>
              </a:extLst>
            </xdr:cNvPr>
            <xdr:cNvPicPr>
              <a:picLocks noChangeAspect="1" noChangeArrowheads="1"/>
              <a:extLst>
                <a:ext uri="{84589F7E-364E-4C9E-8A38-B11213B215E9}">
                  <a14:cameraTool cellRange="'MEM. CÁLCULO'!$D$259:$N$266" spid="_x0000_s319885"/>
                </a:ext>
              </a:extLst>
            </xdr:cNvPicPr>
          </xdr:nvPicPr>
          <xdr:blipFill>
            <a:blip xmlns:r="http://schemas.openxmlformats.org/officeDocument/2006/relationships" r:embed="rId157"/>
            <a:srcRect/>
            <a:stretch>
              <a:fillRect/>
            </a:stretch>
          </xdr:blipFill>
          <xdr:spPr bwMode="auto">
            <a:xfrm>
              <a:off x="12329160" y="37536120"/>
              <a:ext cx="6431280" cy="10820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53340</xdr:colOff>
          <xdr:row>64</xdr:row>
          <xdr:rowOff>53340</xdr:rowOff>
        </xdr:from>
        <xdr:to>
          <xdr:col>11</xdr:col>
          <xdr:colOff>0</xdr:colOff>
          <xdr:row>64</xdr:row>
          <xdr:rowOff>731520</xdr:rowOff>
        </xdr:to>
        <xdr:pic>
          <xdr:nvPicPr>
            <xdr:cNvPr id="268859" name="Picture 18612">
              <a:extLst>
                <a:ext uri="{FF2B5EF4-FFF2-40B4-BE49-F238E27FC236}">
                  <a16:creationId xmlns:a16="http://schemas.microsoft.com/office/drawing/2014/main" id="{2E225A2E-8FEF-BFDC-CAB5-DC896713AE87}"/>
                </a:ext>
              </a:extLst>
            </xdr:cNvPr>
            <xdr:cNvPicPr>
              <a:picLocks noChangeAspect="1" noChangeArrowheads="1"/>
              <a:extLst>
                <a:ext uri="{84589F7E-364E-4C9E-8A38-B11213B215E9}">
                  <a14:cameraTool cellRange="'MEM. CÁLCULO'!$D$282:$N$286" spid="_x0000_s319886"/>
                </a:ext>
              </a:extLst>
            </xdr:cNvPicPr>
          </xdr:nvPicPr>
          <xdr:blipFill>
            <a:blip xmlns:r="http://schemas.openxmlformats.org/officeDocument/2006/relationships" r:embed="rId65"/>
            <a:srcRect/>
            <a:stretch>
              <a:fillRect/>
            </a:stretch>
          </xdr:blipFill>
          <xdr:spPr bwMode="auto">
            <a:xfrm>
              <a:off x="12329160" y="40706040"/>
              <a:ext cx="6431280" cy="6781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66</xdr:row>
          <xdr:rowOff>30480</xdr:rowOff>
        </xdr:from>
        <xdr:to>
          <xdr:col>11</xdr:col>
          <xdr:colOff>0</xdr:colOff>
          <xdr:row>66</xdr:row>
          <xdr:rowOff>571500</xdr:rowOff>
        </xdr:to>
        <xdr:pic>
          <xdr:nvPicPr>
            <xdr:cNvPr id="268860" name="Picture 18613">
              <a:extLst>
                <a:ext uri="{FF2B5EF4-FFF2-40B4-BE49-F238E27FC236}">
                  <a16:creationId xmlns:a16="http://schemas.microsoft.com/office/drawing/2014/main" id="{17216680-D4EC-A1FB-E7C5-726F2A3501BB}"/>
                </a:ext>
              </a:extLst>
            </xdr:cNvPr>
            <xdr:cNvPicPr>
              <a:picLocks noChangeAspect="1" noChangeArrowheads="1"/>
              <a:extLst>
                <a:ext uri="{84589F7E-364E-4C9E-8A38-B11213B215E9}">
                  <a14:cameraTool cellRange="'MEM. CÁLCULO'!$D$291:$N$294" spid="_x0000_s319887"/>
                </a:ext>
              </a:extLst>
            </xdr:cNvPicPr>
          </xdr:nvPicPr>
          <xdr:blipFill>
            <a:blip xmlns:r="http://schemas.openxmlformats.org/officeDocument/2006/relationships" r:embed="rId66"/>
            <a:srcRect/>
            <a:stretch>
              <a:fillRect/>
            </a:stretch>
          </xdr:blipFill>
          <xdr:spPr bwMode="auto">
            <a:xfrm>
              <a:off x="12336780" y="41871900"/>
              <a:ext cx="6423660" cy="5410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74</xdr:row>
          <xdr:rowOff>53340</xdr:rowOff>
        </xdr:from>
        <xdr:to>
          <xdr:col>11</xdr:col>
          <xdr:colOff>0</xdr:colOff>
          <xdr:row>75</xdr:row>
          <xdr:rowOff>121920</xdr:rowOff>
        </xdr:to>
        <xdr:pic>
          <xdr:nvPicPr>
            <xdr:cNvPr id="268861" name="Picture 18614">
              <a:extLst>
                <a:ext uri="{FF2B5EF4-FFF2-40B4-BE49-F238E27FC236}">
                  <a16:creationId xmlns:a16="http://schemas.microsoft.com/office/drawing/2014/main" id="{ED151B9A-9714-ECA6-7DEB-4A8E10354F99}"/>
                </a:ext>
              </a:extLst>
            </xdr:cNvPr>
            <xdr:cNvPicPr>
              <a:picLocks noChangeAspect="1" noChangeArrowheads="1"/>
              <a:extLst>
                <a:ext uri="{84589F7E-364E-4C9E-8A38-B11213B215E9}">
                  <a14:cameraTool cellRange="'MEM. CÁLCULO'!$D$330:$N$334" spid="_x0000_s319888"/>
                </a:ext>
              </a:extLst>
            </xdr:cNvPicPr>
          </xdr:nvPicPr>
          <xdr:blipFill>
            <a:blip xmlns:r="http://schemas.openxmlformats.org/officeDocument/2006/relationships" r:embed="rId67"/>
            <a:srcRect/>
            <a:stretch>
              <a:fillRect/>
            </a:stretch>
          </xdr:blipFill>
          <xdr:spPr bwMode="auto">
            <a:xfrm>
              <a:off x="12306300" y="47876460"/>
              <a:ext cx="6454140" cy="93726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72</xdr:row>
          <xdr:rowOff>91440</xdr:rowOff>
        </xdr:from>
        <xdr:to>
          <xdr:col>11</xdr:col>
          <xdr:colOff>0</xdr:colOff>
          <xdr:row>72</xdr:row>
          <xdr:rowOff>769620</xdr:rowOff>
        </xdr:to>
        <xdr:pic>
          <xdr:nvPicPr>
            <xdr:cNvPr id="268862" name="Picture 18615">
              <a:extLst>
                <a:ext uri="{FF2B5EF4-FFF2-40B4-BE49-F238E27FC236}">
                  <a16:creationId xmlns:a16="http://schemas.microsoft.com/office/drawing/2014/main" id="{1A1645BE-1970-A58C-ECD6-5944DD052119}"/>
                </a:ext>
              </a:extLst>
            </xdr:cNvPr>
            <xdr:cNvPicPr>
              <a:picLocks noChangeAspect="1" noChangeArrowheads="1"/>
              <a:extLst>
                <a:ext uri="{84589F7E-364E-4C9E-8A38-B11213B215E9}">
                  <a14:cameraTool cellRange="'MEM. CÁLCULO'!$D$321:$N$325" spid="_x0000_s319889"/>
                </a:ext>
              </a:extLst>
            </xdr:cNvPicPr>
          </xdr:nvPicPr>
          <xdr:blipFill>
            <a:blip xmlns:r="http://schemas.openxmlformats.org/officeDocument/2006/relationships" r:embed="rId68"/>
            <a:srcRect/>
            <a:stretch>
              <a:fillRect/>
            </a:stretch>
          </xdr:blipFill>
          <xdr:spPr bwMode="auto">
            <a:xfrm>
              <a:off x="12336780" y="44592240"/>
              <a:ext cx="6423660" cy="6781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123</xdr:row>
          <xdr:rowOff>38100</xdr:rowOff>
        </xdr:from>
        <xdr:to>
          <xdr:col>11</xdr:col>
          <xdr:colOff>0</xdr:colOff>
          <xdr:row>123</xdr:row>
          <xdr:rowOff>579120</xdr:rowOff>
        </xdr:to>
        <xdr:pic>
          <xdr:nvPicPr>
            <xdr:cNvPr id="268863" name="Picture 18616">
              <a:extLst>
                <a:ext uri="{FF2B5EF4-FFF2-40B4-BE49-F238E27FC236}">
                  <a16:creationId xmlns:a16="http://schemas.microsoft.com/office/drawing/2014/main" id="{D6260563-EB4F-8DE7-37DD-74994305960A}"/>
                </a:ext>
              </a:extLst>
            </xdr:cNvPr>
            <xdr:cNvPicPr>
              <a:picLocks noChangeAspect="1" noChangeArrowheads="1"/>
              <a:extLst>
                <a:ext uri="{84589F7E-364E-4C9E-8A38-B11213B215E9}">
                  <a14:cameraTool cellRange="'MEM. CÁLCULO'!$D$527:$N$530" spid="_x0000_s319890"/>
                </a:ext>
              </a:extLst>
            </xdr:cNvPicPr>
          </xdr:nvPicPr>
          <xdr:blipFill>
            <a:blip xmlns:r="http://schemas.openxmlformats.org/officeDocument/2006/relationships" r:embed="rId69"/>
            <a:srcRect/>
            <a:stretch>
              <a:fillRect/>
            </a:stretch>
          </xdr:blipFill>
          <xdr:spPr bwMode="auto">
            <a:xfrm>
              <a:off x="12321540" y="71460360"/>
              <a:ext cx="6438900" cy="5410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53340</xdr:colOff>
          <xdr:row>125</xdr:row>
          <xdr:rowOff>76200</xdr:rowOff>
        </xdr:from>
        <xdr:to>
          <xdr:col>11</xdr:col>
          <xdr:colOff>0</xdr:colOff>
          <xdr:row>125</xdr:row>
          <xdr:rowOff>320040</xdr:rowOff>
        </xdr:to>
        <xdr:pic>
          <xdr:nvPicPr>
            <xdr:cNvPr id="268864" name="Picture 18617">
              <a:extLst>
                <a:ext uri="{FF2B5EF4-FFF2-40B4-BE49-F238E27FC236}">
                  <a16:creationId xmlns:a16="http://schemas.microsoft.com/office/drawing/2014/main" id="{59730F99-E54C-1A88-8CA5-A1EA655822D4}"/>
                </a:ext>
              </a:extLst>
            </xdr:cNvPr>
            <xdr:cNvPicPr>
              <a:picLocks noChangeAspect="1" noChangeArrowheads="1"/>
              <a:extLst>
                <a:ext uri="{84589F7E-364E-4C9E-8A38-B11213B215E9}">
                  <a14:cameraTool cellRange="'MEM. CÁLCULO'!$D$535:$N$535" spid="_x0000_s319891"/>
                </a:ext>
              </a:extLst>
            </xdr:cNvPicPr>
          </xdr:nvPicPr>
          <xdr:blipFill>
            <a:blip xmlns:r="http://schemas.openxmlformats.org/officeDocument/2006/relationships" r:embed="rId18"/>
            <a:srcRect/>
            <a:stretch>
              <a:fillRect/>
            </a:stretch>
          </xdr:blipFill>
          <xdr:spPr bwMode="auto">
            <a:xfrm>
              <a:off x="12329160" y="72450960"/>
              <a:ext cx="6431280" cy="2438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127</xdr:row>
          <xdr:rowOff>60960</xdr:rowOff>
        </xdr:from>
        <xdr:to>
          <xdr:col>11</xdr:col>
          <xdr:colOff>0</xdr:colOff>
          <xdr:row>127</xdr:row>
          <xdr:rowOff>281940</xdr:rowOff>
        </xdr:to>
        <xdr:pic>
          <xdr:nvPicPr>
            <xdr:cNvPr id="268865" name="Picture 18618">
              <a:extLst>
                <a:ext uri="{FF2B5EF4-FFF2-40B4-BE49-F238E27FC236}">
                  <a16:creationId xmlns:a16="http://schemas.microsoft.com/office/drawing/2014/main" id="{C71F4ED0-0B3F-255F-0174-75426A8EA5BA}"/>
                </a:ext>
              </a:extLst>
            </xdr:cNvPr>
            <xdr:cNvPicPr>
              <a:picLocks noChangeAspect="1" noChangeArrowheads="1"/>
              <a:extLst>
                <a:ext uri="{84589F7E-364E-4C9E-8A38-B11213B215E9}">
                  <a14:cameraTool cellRange="'MEM. CÁLCULO'!$D$540:$N$540" spid="_x0000_s319892"/>
                </a:ext>
              </a:extLst>
            </xdr:cNvPicPr>
          </xdr:nvPicPr>
          <xdr:blipFill>
            <a:blip xmlns:r="http://schemas.openxmlformats.org/officeDocument/2006/relationships" r:embed="rId19"/>
            <a:srcRect/>
            <a:stretch>
              <a:fillRect/>
            </a:stretch>
          </xdr:blipFill>
          <xdr:spPr bwMode="auto">
            <a:xfrm>
              <a:off x="12306300" y="73441560"/>
              <a:ext cx="6454140" cy="2209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135</xdr:row>
          <xdr:rowOff>53340</xdr:rowOff>
        </xdr:from>
        <xdr:to>
          <xdr:col>11</xdr:col>
          <xdr:colOff>0</xdr:colOff>
          <xdr:row>135</xdr:row>
          <xdr:rowOff>998220</xdr:rowOff>
        </xdr:to>
        <xdr:pic>
          <xdr:nvPicPr>
            <xdr:cNvPr id="268866" name="Picture 18619">
              <a:extLst>
                <a:ext uri="{FF2B5EF4-FFF2-40B4-BE49-F238E27FC236}">
                  <a16:creationId xmlns:a16="http://schemas.microsoft.com/office/drawing/2014/main" id="{5FEF2B07-B930-1E42-0EB5-1F75018E7EAA}"/>
                </a:ext>
              </a:extLst>
            </xdr:cNvPr>
            <xdr:cNvPicPr>
              <a:picLocks noChangeAspect="1" noChangeArrowheads="1"/>
              <a:extLst>
                <a:ext uri="{84589F7E-364E-4C9E-8A38-B11213B215E9}">
                  <a14:cameraTool cellRange="'MEM. CÁLCULO'!$D$557:$N$563" spid="_x0000_s319893"/>
                </a:ext>
              </a:extLst>
            </xdr:cNvPicPr>
          </xdr:nvPicPr>
          <xdr:blipFill>
            <a:blip xmlns:r="http://schemas.openxmlformats.org/officeDocument/2006/relationships" r:embed="rId158"/>
            <a:srcRect/>
            <a:stretch>
              <a:fillRect/>
            </a:stretch>
          </xdr:blipFill>
          <xdr:spPr bwMode="auto">
            <a:xfrm>
              <a:off x="12321540" y="76619100"/>
              <a:ext cx="6438900" cy="9448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140</xdr:row>
          <xdr:rowOff>45720</xdr:rowOff>
        </xdr:from>
        <xdr:to>
          <xdr:col>11</xdr:col>
          <xdr:colOff>0</xdr:colOff>
          <xdr:row>140</xdr:row>
          <xdr:rowOff>586740</xdr:rowOff>
        </xdr:to>
        <xdr:pic>
          <xdr:nvPicPr>
            <xdr:cNvPr id="268867" name="Picture 18620">
              <a:extLst>
                <a:ext uri="{FF2B5EF4-FFF2-40B4-BE49-F238E27FC236}">
                  <a16:creationId xmlns:a16="http://schemas.microsoft.com/office/drawing/2014/main" id="{247BE031-7109-B60A-17D1-5C3AF24126F9}"/>
                </a:ext>
              </a:extLst>
            </xdr:cNvPr>
            <xdr:cNvPicPr>
              <a:picLocks noChangeAspect="1" noChangeArrowheads="1"/>
              <a:extLst>
                <a:ext uri="{84589F7E-364E-4C9E-8A38-B11213B215E9}">
                  <a14:cameraTool cellRange="'MEM. CÁLCULO'!$D$579:$N$582" spid="_x0000_s319894"/>
                </a:ext>
              </a:extLst>
            </xdr:cNvPicPr>
          </xdr:nvPicPr>
          <xdr:blipFill>
            <a:blip xmlns:r="http://schemas.openxmlformats.org/officeDocument/2006/relationships" r:embed="rId70"/>
            <a:srcRect/>
            <a:stretch>
              <a:fillRect/>
            </a:stretch>
          </xdr:blipFill>
          <xdr:spPr bwMode="auto">
            <a:xfrm>
              <a:off x="12306300" y="82966560"/>
              <a:ext cx="6454140" cy="5410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53340</xdr:colOff>
          <xdr:row>142</xdr:row>
          <xdr:rowOff>53340</xdr:rowOff>
        </xdr:from>
        <xdr:to>
          <xdr:col>11</xdr:col>
          <xdr:colOff>0</xdr:colOff>
          <xdr:row>142</xdr:row>
          <xdr:rowOff>723900</xdr:rowOff>
        </xdr:to>
        <xdr:pic>
          <xdr:nvPicPr>
            <xdr:cNvPr id="268868" name="Picture 18621">
              <a:extLst>
                <a:ext uri="{FF2B5EF4-FFF2-40B4-BE49-F238E27FC236}">
                  <a16:creationId xmlns:a16="http://schemas.microsoft.com/office/drawing/2014/main" id="{83A871F3-08C5-EE35-B37C-01345A1F0836}"/>
                </a:ext>
              </a:extLst>
            </xdr:cNvPr>
            <xdr:cNvPicPr>
              <a:picLocks noChangeAspect="1" noChangeArrowheads="1"/>
              <a:extLst>
                <a:ext uri="{84589F7E-364E-4C9E-8A38-B11213B215E9}">
                  <a14:cameraTool cellRange="'MEM. CÁLCULO'!$D$587:$N$591" spid="_x0000_s319895"/>
                </a:ext>
              </a:extLst>
            </xdr:cNvPicPr>
          </xdr:nvPicPr>
          <xdr:blipFill>
            <a:blip xmlns:r="http://schemas.openxmlformats.org/officeDocument/2006/relationships" r:embed="rId150"/>
            <a:srcRect/>
            <a:stretch>
              <a:fillRect/>
            </a:stretch>
          </xdr:blipFill>
          <xdr:spPr bwMode="auto">
            <a:xfrm>
              <a:off x="12329160" y="84764880"/>
              <a:ext cx="6431280" cy="67056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144</xdr:row>
          <xdr:rowOff>53340</xdr:rowOff>
        </xdr:from>
        <xdr:to>
          <xdr:col>11</xdr:col>
          <xdr:colOff>0</xdr:colOff>
          <xdr:row>144</xdr:row>
          <xdr:rowOff>861060</xdr:rowOff>
        </xdr:to>
        <xdr:pic>
          <xdr:nvPicPr>
            <xdr:cNvPr id="268869" name="Picture 18622">
              <a:extLst>
                <a:ext uri="{FF2B5EF4-FFF2-40B4-BE49-F238E27FC236}">
                  <a16:creationId xmlns:a16="http://schemas.microsoft.com/office/drawing/2014/main" id="{4FE28E88-764A-A702-EF50-5AD37F87ED8E}"/>
                </a:ext>
              </a:extLst>
            </xdr:cNvPr>
            <xdr:cNvPicPr>
              <a:picLocks noChangeAspect="1" noChangeArrowheads="1"/>
              <a:extLst>
                <a:ext uri="{84589F7E-364E-4C9E-8A38-B11213B215E9}">
                  <a14:cameraTool cellRange="'MEM. CÁLCULO'!$D$596:$N$601" spid="_x0000_s319896"/>
                </a:ext>
              </a:extLst>
            </xdr:cNvPicPr>
          </xdr:nvPicPr>
          <xdr:blipFill>
            <a:blip xmlns:r="http://schemas.openxmlformats.org/officeDocument/2006/relationships" r:embed="rId159"/>
            <a:srcRect/>
            <a:stretch>
              <a:fillRect/>
            </a:stretch>
          </xdr:blipFill>
          <xdr:spPr bwMode="auto">
            <a:xfrm>
              <a:off x="12352020" y="87447120"/>
              <a:ext cx="6408420" cy="8077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145</xdr:row>
          <xdr:rowOff>60960</xdr:rowOff>
        </xdr:from>
        <xdr:to>
          <xdr:col>11</xdr:col>
          <xdr:colOff>0</xdr:colOff>
          <xdr:row>145</xdr:row>
          <xdr:rowOff>609600</xdr:rowOff>
        </xdr:to>
        <xdr:pic>
          <xdr:nvPicPr>
            <xdr:cNvPr id="268870" name="Picture 18623">
              <a:extLst>
                <a:ext uri="{FF2B5EF4-FFF2-40B4-BE49-F238E27FC236}">
                  <a16:creationId xmlns:a16="http://schemas.microsoft.com/office/drawing/2014/main" id="{BB85A028-6239-63D3-DDD1-FF4CA2CD149A}"/>
                </a:ext>
              </a:extLst>
            </xdr:cNvPr>
            <xdr:cNvPicPr>
              <a:picLocks noChangeAspect="1" noChangeArrowheads="1"/>
              <a:extLst>
                <a:ext uri="{84589F7E-364E-4C9E-8A38-B11213B215E9}">
                  <a14:cameraTool cellRange="'MEM. CÁLCULO'!$D$606:$N$609" spid="_x0000_s319897"/>
                </a:ext>
              </a:extLst>
            </xdr:cNvPicPr>
          </xdr:nvPicPr>
          <xdr:blipFill>
            <a:blip xmlns:r="http://schemas.openxmlformats.org/officeDocument/2006/relationships" r:embed="rId96"/>
            <a:srcRect/>
            <a:stretch>
              <a:fillRect/>
            </a:stretch>
          </xdr:blipFill>
          <xdr:spPr bwMode="auto">
            <a:xfrm>
              <a:off x="12321540" y="88666320"/>
              <a:ext cx="6438900" cy="5486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53340</xdr:colOff>
          <xdr:row>147</xdr:row>
          <xdr:rowOff>53340</xdr:rowOff>
        </xdr:from>
        <xdr:to>
          <xdr:col>11</xdr:col>
          <xdr:colOff>0</xdr:colOff>
          <xdr:row>147</xdr:row>
          <xdr:rowOff>594360</xdr:rowOff>
        </xdr:to>
        <xdr:pic>
          <xdr:nvPicPr>
            <xdr:cNvPr id="268871" name="Picture 18624">
              <a:extLst>
                <a:ext uri="{FF2B5EF4-FFF2-40B4-BE49-F238E27FC236}">
                  <a16:creationId xmlns:a16="http://schemas.microsoft.com/office/drawing/2014/main" id="{AE47521A-1FF9-96DA-CD8F-1A131EC97286}"/>
                </a:ext>
              </a:extLst>
            </xdr:cNvPr>
            <xdr:cNvPicPr>
              <a:picLocks noChangeAspect="1" noChangeArrowheads="1"/>
              <a:extLst>
                <a:ext uri="{84589F7E-364E-4C9E-8A38-B11213B215E9}">
                  <a14:cameraTool cellRange="'MEM. CÁLCULO'!$D$614:$N$617" spid="_x0000_s319898"/>
                </a:ext>
              </a:extLst>
            </xdr:cNvPicPr>
          </xdr:nvPicPr>
          <xdr:blipFill>
            <a:blip xmlns:r="http://schemas.openxmlformats.org/officeDocument/2006/relationships" r:embed="rId25"/>
            <a:srcRect/>
            <a:stretch>
              <a:fillRect/>
            </a:stretch>
          </xdr:blipFill>
          <xdr:spPr bwMode="auto">
            <a:xfrm>
              <a:off x="12329160" y="90304620"/>
              <a:ext cx="6431280" cy="5410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150</xdr:row>
          <xdr:rowOff>60960</xdr:rowOff>
        </xdr:from>
        <xdr:to>
          <xdr:col>11</xdr:col>
          <xdr:colOff>0</xdr:colOff>
          <xdr:row>150</xdr:row>
          <xdr:rowOff>1127760</xdr:rowOff>
        </xdr:to>
        <xdr:pic>
          <xdr:nvPicPr>
            <xdr:cNvPr id="268872" name="Picture 18625">
              <a:extLst>
                <a:ext uri="{FF2B5EF4-FFF2-40B4-BE49-F238E27FC236}">
                  <a16:creationId xmlns:a16="http://schemas.microsoft.com/office/drawing/2014/main" id="{8DAEB806-469F-027A-C6A1-2664E2091791}"/>
                </a:ext>
              </a:extLst>
            </xdr:cNvPr>
            <xdr:cNvPicPr>
              <a:picLocks noChangeAspect="1" noChangeArrowheads="1"/>
              <a:extLst>
                <a:ext uri="{84589F7E-364E-4C9E-8A38-B11213B215E9}">
                  <a14:cameraTool cellRange="'MEM. CÁLCULO'!$D$628:$N$635" spid="_x0000_s319899"/>
                </a:ext>
              </a:extLst>
            </xdr:cNvPicPr>
          </xdr:nvPicPr>
          <xdr:blipFill>
            <a:blip xmlns:r="http://schemas.openxmlformats.org/officeDocument/2006/relationships" r:embed="rId74"/>
            <a:srcRect/>
            <a:stretch>
              <a:fillRect/>
            </a:stretch>
          </xdr:blipFill>
          <xdr:spPr bwMode="auto">
            <a:xfrm>
              <a:off x="12321540" y="92087700"/>
              <a:ext cx="6438900" cy="106680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53340</xdr:colOff>
          <xdr:row>152</xdr:row>
          <xdr:rowOff>160020</xdr:rowOff>
        </xdr:from>
        <xdr:to>
          <xdr:col>11</xdr:col>
          <xdr:colOff>0</xdr:colOff>
          <xdr:row>154</xdr:row>
          <xdr:rowOff>7619</xdr:rowOff>
        </xdr:to>
        <xdr:pic>
          <xdr:nvPicPr>
            <xdr:cNvPr id="268873" name="Picture 18626">
              <a:extLst>
                <a:ext uri="{FF2B5EF4-FFF2-40B4-BE49-F238E27FC236}">
                  <a16:creationId xmlns:a16="http://schemas.microsoft.com/office/drawing/2014/main" id="{61E82A7A-204C-4AA4-E40D-7B46BC1C616D}"/>
                </a:ext>
              </a:extLst>
            </xdr:cNvPr>
            <xdr:cNvPicPr>
              <a:picLocks noChangeAspect="1" noChangeArrowheads="1"/>
              <a:extLst>
                <a:ext uri="{84589F7E-364E-4C9E-8A38-B11213B215E9}">
                  <a14:cameraTool cellRange="'MEM. CÁLCULO'!$D$640:$N$645" spid="_x0000_s319900"/>
                </a:ext>
              </a:extLst>
            </xdr:cNvPicPr>
          </xdr:nvPicPr>
          <xdr:blipFill>
            <a:blip xmlns:r="http://schemas.openxmlformats.org/officeDocument/2006/relationships" r:embed="rId160"/>
            <a:srcRect/>
            <a:stretch>
              <a:fillRect/>
            </a:stretch>
          </xdr:blipFill>
          <xdr:spPr bwMode="auto">
            <a:xfrm>
              <a:off x="12329160" y="94335600"/>
              <a:ext cx="6431280" cy="10439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53340</xdr:colOff>
          <xdr:row>156</xdr:row>
          <xdr:rowOff>137160</xdr:rowOff>
        </xdr:from>
        <xdr:to>
          <xdr:col>11</xdr:col>
          <xdr:colOff>0</xdr:colOff>
          <xdr:row>157</xdr:row>
          <xdr:rowOff>182880</xdr:rowOff>
        </xdr:to>
        <xdr:pic>
          <xdr:nvPicPr>
            <xdr:cNvPr id="268874" name="Picture 18627">
              <a:extLst>
                <a:ext uri="{FF2B5EF4-FFF2-40B4-BE49-F238E27FC236}">
                  <a16:creationId xmlns:a16="http://schemas.microsoft.com/office/drawing/2014/main" id="{F6B7E6F8-AD2E-DFDF-5620-7A723F91EB3C}"/>
                </a:ext>
              </a:extLst>
            </xdr:cNvPr>
            <xdr:cNvPicPr>
              <a:picLocks noChangeAspect="1" noChangeArrowheads="1"/>
              <a:extLst>
                <a:ext uri="{84589F7E-364E-4C9E-8A38-B11213B215E9}">
                  <a14:cameraTool cellRange="'MEM. CÁLCULO'!$D$655:$N$659" spid="_x0000_s319901"/>
                </a:ext>
              </a:extLst>
            </xdr:cNvPicPr>
          </xdr:nvPicPr>
          <xdr:blipFill>
            <a:blip xmlns:r="http://schemas.openxmlformats.org/officeDocument/2006/relationships" r:embed="rId161"/>
            <a:srcRect/>
            <a:stretch>
              <a:fillRect/>
            </a:stretch>
          </xdr:blipFill>
          <xdr:spPr bwMode="auto">
            <a:xfrm>
              <a:off x="12329160" y="95996760"/>
              <a:ext cx="6431280" cy="8305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191</xdr:row>
          <xdr:rowOff>45720</xdr:rowOff>
        </xdr:from>
        <xdr:to>
          <xdr:col>11</xdr:col>
          <xdr:colOff>0</xdr:colOff>
          <xdr:row>191</xdr:row>
          <xdr:rowOff>723900</xdr:rowOff>
        </xdr:to>
        <xdr:pic>
          <xdr:nvPicPr>
            <xdr:cNvPr id="268875" name="Picture 18628">
              <a:extLst>
                <a:ext uri="{FF2B5EF4-FFF2-40B4-BE49-F238E27FC236}">
                  <a16:creationId xmlns:a16="http://schemas.microsoft.com/office/drawing/2014/main" id="{A008BFDE-09C0-51B4-DFCA-AAB085DCA2C1}"/>
                </a:ext>
              </a:extLst>
            </xdr:cNvPr>
            <xdr:cNvPicPr>
              <a:picLocks noChangeAspect="1" noChangeArrowheads="1"/>
              <a:extLst>
                <a:ext uri="{84589F7E-364E-4C9E-8A38-B11213B215E9}">
                  <a14:cameraTool cellRange="'MEM. CÁLCULO'!$D$751:$N$755" spid="_x0000_s319902"/>
                </a:ext>
              </a:extLst>
            </xdr:cNvPicPr>
          </xdr:nvPicPr>
          <xdr:blipFill>
            <a:blip xmlns:r="http://schemas.openxmlformats.org/officeDocument/2006/relationships" r:embed="rId29"/>
            <a:srcRect/>
            <a:stretch>
              <a:fillRect/>
            </a:stretch>
          </xdr:blipFill>
          <xdr:spPr bwMode="auto">
            <a:xfrm>
              <a:off x="12344400" y="117401340"/>
              <a:ext cx="6416040" cy="6781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192</xdr:row>
          <xdr:rowOff>83820</xdr:rowOff>
        </xdr:from>
        <xdr:to>
          <xdr:col>11</xdr:col>
          <xdr:colOff>0</xdr:colOff>
          <xdr:row>192</xdr:row>
          <xdr:rowOff>762000</xdr:rowOff>
        </xdr:to>
        <xdr:pic>
          <xdr:nvPicPr>
            <xdr:cNvPr id="268876" name="Picture 18629">
              <a:extLst>
                <a:ext uri="{FF2B5EF4-FFF2-40B4-BE49-F238E27FC236}">
                  <a16:creationId xmlns:a16="http://schemas.microsoft.com/office/drawing/2014/main" id="{2A03DCA3-8D3B-E0D6-3BC6-5DE98B8DE406}"/>
                </a:ext>
              </a:extLst>
            </xdr:cNvPr>
            <xdr:cNvPicPr>
              <a:picLocks noChangeAspect="1" noChangeArrowheads="1"/>
              <a:extLst>
                <a:ext uri="{84589F7E-364E-4C9E-8A38-B11213B215E9}">
                  <a14:cameraTool cellRange="'MEM. CÁLCULO'!$D$760:$N$764" spid="_x0000_s319903"/>
                </a:ext>
              </a:extLst>
            </xdr:cNvPicPr>
          </xdr:nvPicPr>
          <xdr:blipFill>
            <a:blip xmlns:r="http://schemas.openxmlformats.org/officeDocument/2006/relationships" r:embed="rId30"/>
            <a:srcRect/>
            <a:stretch>
              <a:fillRect/>
            </a:stretch>
          </xdr:blipFill>
          <xdr:spPr bwMode="auto">
            <a:xfrm>
              <a:off x="12321540" y="118437660"/>
              <a:ext cx="6438900" cy="6781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194</xdr:row>
          <xdr:rowOff>91440</xdr:rowOff>
        </xdr:from>
        <xdr:to>
          <xdr:col>10</xdr:col>
          <xdr:colOff>3169920</xdr:colOff>
          <xdr:row>194</xdr:row>
          <xdr:rowOff>304800</xdr:rowOff>
        </xdr:to>
        <xdr:pic>
          <xdr:nvPicPr>
            <xdr:cNvPr id="268877" name="Picture 18630">
              <a:extLst>
                <a:ext uri="{FF2B5EF4-FFF2-40B4-BE49-F238E27FC236}">
                  <a16:creationId xmlns:a16="http://schemas.microsoft.com/office/drawing/2014/main" id="{1485853E-EBF7-7425-BF0E-09C44877CE69}"/>
                </a:ext>
              </a:extLst>
            </xdr:cNvPr>
            <xdr:cNvPicPr>
              <a:picLocks noChangeAspect="1" noChangeArrowheads="1"/>
              <a:extLst>
                <a:ext uri="{84589F7E-364E-4C9E-8A38-B11213B215E9}">
                  <a14:cameraTool cellRange="'MEM. CÁLCULO'!$D$769:$N$769" spid="_x0000_s319904"/>
                </a:ext>
              </a:extLst>
            </xdr:cNvPicPr>
          </xdr:nvPicPr>
          <xdr:blipFill>
            <a:blip xmlns:r="http://schemas.openxmlformats.org/officeDocument/2006/relationships" r:embed="rId97"/>
            <a:srcRect/>
            <a:stretch>
              <a:fillRect/>
            </a:stretch>
          </xdr:blipFill>
          <xdr:spPr bwMode="auto">
            <a:xfrm>
              <a:off x="12336780" y="119702580"/>
              <a:ext cx="5486400" cy="21336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195</xdr:row>
          <xdr:rowOff>22860</xdr:rowOff>
        </xdr:from>
        <xdr:to>
          <xdr:col>10</xdr:col>
          <xdr:colOff>3139440</xdr:colOff>
          <xdr:row>195</xdr:row>
          <xdr:rowOff>213360</xdr:rowOff>
        </xdr:to>
        <xdr:pic>
          <xdr:nvPicPr>
            <xdr:cNvPr id="268878" name="Picture 18631">
              <a:extLst>
                <a:ext uri="{FF2B5EF4-FFF2-40B4-BE49-F238E27FC236}">
                  <a16:creationId xmlns:a16="http://schemas.microsoft.com/office/drawing/2014/main" id="{F1AA6772-2546-F9CA-A241-C4B05ABF0CC3}"/>
                </a:ext>
              </a:extLst>
            </xdr:cNvPr>
            <xdr:cNvPicPr>
              <a:picLocks noChangeAspect="1" noChangeArrowheads="1"/>
              <a:extLst>
                <a:ext uri="{84589F7E-364E-4C9E-8A38-B11213B215E9}">
                  <a14:cameraTool cellRange="'MEM. CÁLCULO'!$D$774:$N$774" spid="_x0000_s319905"/>
                </a:ext>
              </a:extLst>
            </xdr:cNvPicPr>
          </xdr:nvPicPr>
          <xdr:blipFill>
            <a:blip xmlns:r="http://schemas.openxmlformats.org/officeDocument/2006/relationships" r:embed="rId143"/>
            <a:srcRect/>
            <a:stretch>
              <a:fillRect/>
            </a:stretch>
          </xdr:blipFill>
          <xdr:spPr bwMode="auto">
            <a:xfrm>
              <a:off x="12306300" y="120114060"/>
              <a:ext cx="5486400" cy="19050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200</xdr:row>
          <xdr:rowOff>60960</xdr:rowOff>
        </xdr:from>
        <xdr:to>
          <xdr:col>11</xdr:col>
          <xdr:colOff>0</xdr:colOff>
          <xdr:row>200</xdr:row>
          <xdr:rowOff>739140</xdr:rowOff>
        </xdr:to>
        <xdr:pic>
          <xdr:nvPicPr>
            <xdr:cNvPr id="268879" name="Picture 18632">
              <a:extLst>
                <a:ext uri="{FF2B5EF4-FFF2-40B4-BE49-F238E27FC236}">
                  <a16:creationId xmlns:a16="http://schemas.microsoft.com/office/drawing/2014/main" id="{D9B3C681-2124-F483-A756-CFC73108196B}"/>
                </a:ext>
              </a:extLst>
            </xdr:cNvPr>
            <xdr:cNvPicPr>
              <a:picLocks noChangeAspect="1" noChangeArrowheads="1"/>
              <a:extLst>
                <a:ext uri="{84589F7E-364E-4C9E-8A38-B11213B215E9}">
                  <a14:cameraTool cellRange="'MEM. CÁLCULO'!$D$791:$N$795" spid="_x0000_s319906"/>
                </a:ext>
              </a:extLst>
            </xdr:cNvPicPr>
          </xdr:nvPicPr>
          <xdr:blipFill>
            <a:blip xmlns:r="http://schemas.openxmlformats.org/officeDocument/2006/relationships" r:embed="rId78"/>
            <a:srcRect/>
            <a:stretch>
              <a:fillRect/>
            </a:stretch>
          </xdr:blipFill>
          <xdr:spPr bwMode="auto">
            <a:xfrm>
              <a:off x="12321540" y="122613420"/>
              <a:ext cx="6438900" cy="6781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204</xdr:row>
          <xdr:rowOff>53340</xdr:rowOff>
        </xdr:from>
        <xdr:to>
          <xdr:col>11</xdr:col>
          <xdr:colOff>0</xdr:colOff>
          <xdr:row>204</xdr:row>
          <xdr:rowOff>731520</xdr:rowOff>
        </xdr:to>
        <xdr:pic>
          <xdr:nvPicPr>
            <xdr:cNvPr id="268880" name="Picture 18633">
              <a:extLst>
                <a:ext uri="{FF2B5EF4-FFF2-40B4-BE49-F238E27FC236}">
                  <a16:creationId xmlns:a16="http://schemas.microsoft.com/office/drawing/2014/main" id="{DAEFF8DE-F44E-F75D-24D2-F47EF690B521}"/>
                </a:ext>
              </a:extLst>
            </xdr:cNvPr>
            <xdr:cNvPicPr>
              <a:picLocks noChangeAspect="1" noChangeArrowheads="1"/>
              <a:extLst>
                <a:ext uri="{84589F7E-364E-4C9E-8A38-B11213B215E9}">
                  <a14:cameraTool cellRange="'MEM. CÁLCULO'!$D$802:$N$806" spid="_x0000_s319907"/>
                </a:ext>
              </a:extLst>
            </xdr:cNvPicPr>
          </xdr:nvPicPr>
          <xdr:blipFill>
            <a:blip xmlns:r="http://schemas.openxmlformats.org/officeDocument/2006/relationships" r:embed="rId34"/>
            <a:srcRect/>
            <a:stretch>
              <a:fillRect/>
            </a:stretch>
          </xdr:blipFill>
          <xdr:spPr bwMode="auto">
            <a:xfrm>
              <a:off x="12306300" y="124122180"/>
              <a:ext cx="6454140" cy="6781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206</xdr:row>
          <xdr:rowOff>30480</xdr:rowOff>
        </xdr:from>
        <xdr:to>
          <xdr:col>11</xdr:col>
          <xdr:colOff>0</xdr:colOff>
          <xdr:row>206</xdr:row>
          <xdr:rowOff>701040</xdr:rowOff>
        </xdr:to>
        <xdr:pic>
          <xdr:nvPicPr>
            <xdr:cNvPr id="268881" name="Picture 18634">
              <a:extLst>
                <a:ext uri="{FF2B5EF4-FFF2-40B4-BE49-F238E27FC236}">
                  <a16:creationId xmlns:a16="http://schemas.microsoft.com/office/drawing/2014/main" id="{BF99674B-6317-7544-04F9-55D714560F48}"/>
                </a:ext>
              </a:extLst>
            </xdr:cNvPr>
            <xdr:cNvPicPr>
              <a:picLocks noChangeAspect="1" noChangeArrowheads="1"/>
              <a:extLst>
                <a:ext uri="{84589F7E-364E-4C9E-8A38-B11213B215E9}">
                  <a14:cameraTool cellRange="'MEM. CÁLCULO'!$D$811:$N$815" spid="_x0000_s319908"/>
                </a:ext>
              </a:extLst>
            </xdr:cNvPicPr>
          </xdr:nvPicPr>
          <xdr:blipFill>
            <a:blip xmlns:r="http://schemas.openxmlformats.org/officeDocument/2006/relationships" r:embed="rId35"/>
            <a:srcRect/>
            <a:stretch>
              <a:fillRect/>
            </a:stretch>
          </xdr:blipFill>
          <xdr:spPr bwMode="auto">
            <a:xfrm>
              <a:off x="12306300" y="125219460"/>
              <a:ext cx="6454140" cy="67056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53340</xdr:colOff>
          <xdr:row>207</xdr:row>
          <xdr:rowOff>60960</xdr:rowOff>
        </xdr:from>
        <xdr:to>
          <xdr:col>11</xdr:col>
          <xdr:colOff>0</xdr:colOff>
          <xdr:row>208</xdr:row>
          <xdr:rowOff>22860</xdr:rowOff>
        </xdr:to>
        <xdr:pic>
          <xdr:nvPicPr>
            <xdr:cNvPr id="268882" name="Picture 18635">
              <a:extLst>
                <a:ext uri="{FF2B5EF4-FFF2-40B4-BE49-F238E27FC236}">
                  <a16:creationId xmlns:a16="http://schemas.microsoft.com/office/drawing/2014/main" id="{471A6F2D-BAD6-1630-DD65-8D09BB46D7EA}"/>
                </a:ext>
              </a:extLst>
            </xdr:cNvPr>
            <xdr:cNvPicPr>
              <a:picLocks noChangeAspect="1" noChangeArrowheads="1"/>
              <a:extLst>
                <a:ext uri="{84589F7E-364E-4C9E-8A38-B11213B215E9}">
                  <a14:cameraTool cellRange="'MEM. CÁLCULO'!$D$820:$N$824" spid="_x0000_s319909"/>
                </a:ext>
              </a:extLst>
            </xdr:cNvPicPr>
          </xdr:nvPicPr>
          <xdr:blipFill>
            <a:blip xmlns:r="http://schemas.openxmlformats.org/officeDocument/2006/relationships" r:embed="rId36"/>
            <a:srcRect/>
            <a:stretch>
              <a:fillRect/>
            </a:stretch>
          </xdr:blipFill>
          <xdr:spPr bwMode="auto">
            <a:xfrm>
              <a:off x="12329160" y="126164340"/>
              <a:ext cx="6431280" cy="86106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xdr:colOff>
          <xdr:row>209</xdr:row>
          <xdr:rowOff>38100</xdr:rowOff>
        </xdr:from>
        <xdr:to>
          <xdr:col>10</xdr:col>
          <xdr:colOff>3162300</xdr:colOff>
          <xdr:row>209</xdr:row>
          <xdr:rowOff>236220</xdr:rowOff>
        </xdr:to>
        <xdr:pic>
          <xdr:nvPicPr>
            <xdr:cNvPr id="268883" name="Picture 18636">
              <a:extLst>
                <a:ext uri="{FF2B5EF4-FFF2-40B4-BE49-F238E27FC236}">
                  <a16:creationId xmlns:a16="http://schemas.microsoft.com/office/drawing/2014/main" id="{EFB3CB8A-555A-1016-A522-924EBF61BF82}"/>
                </a:ext>
              </a:extLst>
            </xdr:cNvPr>
            <xdr:cNvPicPr>
              <a:picLocks noChangeAspect="1" noChangeArrowheads="1"/>
              <a:extLst>
                <a:ext uri="{84589F7E-364E-4C9E-8A38-B11213B215E9}">
                  <a14:cameraTool cellRange="'MEM. CÁLCULO'!$D$829:$N$829" spid="_x0000_s319910"/>
                </a:ext>
              </a:extLst>
            </xdr:cNvPicPr>
          </xdr:nvPicPr>
          <xdr:blipFill>
            <a:blip xmlns:r="http://schemas.openxmlformats.org/officeDocument/2006/relationships" r:embed="rId37"/>
            <a:srcRect/>
            <a:stretch>
              <a:fillRect/>
            </a:stretch>
          </xdr:blipFill>
          <xdr:spPr bwMode="auto">
            <a:xfrm>
              <a:off x="12283440" y="127543560"/>
              <a:ext cx="5532120" cy="1981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214</xdr:row>
          <xdr:rowOff>76200</xdr:rowOff>
        </xdr:from>
        <xdr:to>
          <xdr:col>10</xdr:col>
          <xdr:colOff>3177540</xdr:colOff>
          <xdr:row>214</xdr:row>
          <xdr:rowOff>312420</xdr:rowOff>
        </xdr:to>
        <xdr:pic>
          <xdr:nvPicPr>
            <xdr:cNvPr id="268884" name="Picture 18637">
              <a:extLst>
                <a:ext uri="{FF2B5EF4-FFF2-40B4-BE49-F238E27FC236}">
                  <a16:creationId xmlns:a16="http://schemas.microsoft.com/office/drawing/2014/main" id="{557ED4C3-AB0D-4320-50D5-605BAE282D58}"/>
                </a:ext>
              </a:extLst>
            </xdr:cNvPr>
            <xdr:cNvPicPr>
              <a:picLocks noChangeAspect="1" noChangeArrowheads="1"/>
              <a:extLst>
                <a:ext uri="{84589F7E-364E-4C9E-8A38-B11213B215E9}">
                  <a14:cameraTool cellRange="'MEM. CÁLCULO'!$D$844:$N$844" spid="_x0000_s319911"/>
                </a:ext>
              </a:extLst>
            </xdr:cNvPicPr>
          </xdr:nvPicPr>
          <xdr:blipFill>
            <a:blip xmlns:r="http://schemas.openxmlformats.org/officeDocument/2006/relationships" r:embed="rId38"/>
            <a:srcRect/>
            <a:stretch>
              <a:fillRect/>
            </a:stretch>
          </xdr:blipFill>
          <xdr:spPr bwMode="auto">
            <a:xfrm>
              <a:off x="12321540" y="130263900"/>
              <a:ext cx="5509260" cy="2362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216</xdr:row>
          <xdr:rowOff>76200</xdr:rowOff>
        </xdr:from>
        <xdr:to>
          <xdr:col>10</xdr:col>
          <xdr:colOff>3169920</xdr:colOff>
          <xdr:row>216</xdr:row>
          <xdr:rowOff>289560</xdr:rowOff>
        </xdr:to>
        <xdr:pic>
          <xdr:nvPicPr>
            <xdr:cNvPr id="268885" name="Picture 18638">
              <a:extLst>
                <a:ext uri="{FF2B5EF4-FFF2-40B4-BE49-F238E27FC236}">
                  <a16:creationId xmlns:a16="http://schemas.microsoft.com/office/drawing/2014/main" id="{D25E4E11-2672-2D88-2EE1-25876FC57033}"/>
                </a:ext>
              </a:extLst>
            </xdr:cNvPr>
            <xdr:cNvPicPr>
              <a:picLocks noChangeAspect="1" noChangeArrowheads="1"/>
              <a:extLst>
                <a:ext uri="{84589F7E-364E-4C9E-8A38-B11213B215E9}">
                  <a14:cameraTool cellRange="'MEM. CÁLCULO'!$D$851:$N$851" spid="_x0000_s319912"/>
                </a:ext>
              </a:extLst>
            </xdr:cNvPicPr>
          </xdr:nvPicPr>
          <xdr:blipFill>
            <a:blip xmlns:r="http://schemas.openxmlformats.org/officeDocument/2006/relationships" r:embed="rId39"/>
            <a:srcRect/>
            <a:stretch>
              <a:fillRect/>
            </a:stretch>
          </xdr:blipFill>
          <xdr:spPr bwMode="auto">
            <a:xfrm>
              <a:off x="12321540" y="131284980"/>
              <a:ext cx="5501640" cy="21336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218</xdr:row>
          <xdr:rowOff>91440</xdr:rowOff>
        </xdr:from>
        <xdr:to>
          <xdr:col>11</xdr:col>
          <xdr:colOff>0</xdr:colOff>
          <xdr:row>218</xdr:row>
          <xdr:rowOff>289560</xdr:rowOff>
        </xdr:to>
        <xdr:pic>
          <xdr:nvPicPr>
            <xdr:cNvPr id="268886" name="Picture 18639">
              <a:extLst>
                <a:ext uri="{FF2B5EF4-FFF2-40B4-BE49-F238E27FC236}">
                  <a16:creationId xmlns:a16="http://schemas.microsoft.com/office/drawing/2014/main" id="{ECE77BB2-465C-3308-72B5-777FD2E5037E}"/>
                </a:ext>
              </a:extLst>
            </xdr:cNvPr>
            <xdr:cNvPicPr>
              <a:picLocks noChangeAspect="1" noChangeArrowheads="1"/>
              <a:extLst>
                <a:ext uri="{84589F7E-364E-4C9E-8A38-B11213B215E9}">
                  <a14:cameraTool cellRange="'MEM. CÁLCULO'!$D$856:$N$856" spid="_x0000_s319913"/>
                </a:ext>
              </a:extLst>
            </xdr:cNvPicPr>
          </xdr:nvPicPr>
          <xdr:blipFill>
            <a:blip xmlns:r="http://schemas.openxmlformats.org/officeDocument/2006/relationships" r:embed="rId162"/>
            <a:srcRect/>
            <a:stretch>
              <a:fillRect/>
            </a:stretch>
          </xdr:blipFill>
          <xdr:spPr bwMode="auto">
            <a:xfrm>
              <a:off x="12344400" y="132877560"/>
              <a:ext cx="6416040" cy="1981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231</xdr:row>
          <xdr:rowOff>60960</xdr:rowOff>
        </xdr:from>
        <xdr:to>
          <xdr:col>11</xdr:col>
          <xdr:colOff>0</xdr:colOff>
          <xdr:row>231</xdr:row>
          <xdr:rowOff>228600</xdr:rowOff>
        </xdr:to>
        <xdr:pic>
          <xdr:nvPicPr>
            <xdr:cNvPr id="268887" name="Picture 18640">
              <a:extLst>
                <a:ext uri="{FF2B5EF4-FFF2-40B4-BE49-F238E27FC236}">
                  <a16:creationId xmlns:a16="http://schemas.microsoft.com/office/drawing/2014/main" id="{A07E8819-5BDE-CF72-6AC8-3E7CD0ADAD1A}"/>
                </a:ext>
              </a:extLst>
            </xdr:cNvPr>
            <xdr:cNvPicPr>
              <a:picLocks noChangeAspect="1" noChangeArrowheads="1"/>
              <a:extLst>
                <a:ext uri="{84589F7E-364E-4C9E-8A38-B11213B215E9}">
                  <a14:cameraTool cellRange="'MEM. CÁLCULO'!$D$894:$N$894" spid="_x0000_s319914"/>
                </a:ext>
              </a:extLst>
            </xdr:cNvPicPr>
          </xdr:nvPicPr>
          <xdr:blipFill>
            <a:blip xmlns:r="http://schemas.openxmlformats.org/officeDocument/2006/relationships" r:embed="rId41"/>
            <a:srcRect/>
            <a:stretch>
              <a:fillRect/>
            </a:stretch>
          </xdr:blipFill>
          <xdr:spPr bwMode="auto">
            <a:xfrm>
              <a:off x="12306300" y="140101320"/>
              <a:ext cx="6454140" cy="1676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237</xdr:row>
          <xdr:rowOff>152400</xdr:rowOff>
        </xdr:from>
        <xdr:to>
          <xdr:col>11</xdr:col>
          <xdr:colOff>0</xdr:colOff>
          <xdr:row>237</xdr:row>
          <xdr:rowOff>1767840</xdr:rowOff>
        </xdr:to>
        <xdr:pic>
          <xdr:nvPicPr>
            <xdr:cNvPr id="268888" name="Picture 18641">
              <a:extLst>
                <a:ext uri="{FF2B5EF4-FFF2-40B4-BE49-F238E27FC236}">
                  <a16:creationId xmlns:a16="http://schemas.microsoft.com/office/drawing/2014/main" id="{22AC97EF-66E9-260C-0763-8C1A048B7C09}"/>
                </a:ext>
              </a:extLst>
            </xdr:cNvPr>
            <xdr:cNvPicPr>
              <a:picLocks noChangeAspect="1" noChangeArrowheads="1"/>
              <a:extLst>
                <a:ext uri="{84589F7E-364E-4C9E-8A38-B11213B215E9}">
                  <a14:cameraTool cellRange="'MEM. CÁLCULO'!$D$910:$N$921" spid="_x0000_s319915"/>
                </a:ext>
              </a:extLst>
            </xdr:cNvPicPr>
          </xdr:nvPicPr>
          <xdr:blipFill>
            <a:blip xmlns:r="http://schemas.openxmlformats.org/officeDocument/2006/relationships" r:embed="rId163"/>
            <a:srcRect/>
            <a:stretch>
              <a:fillRect/>
            </a:stretch>
          </xdr:blipFill>
          <xdr:spPr bwMode="auto">
            <a:xfrm>
              <a:off x="12367260" y="141701520"/>
              <a:ext cx="6393180" cy="16154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54</xdr:row>
          <xdr:rowOff>30480</xdr:rowOff>
        </xdr:from>
        <xdr:to>
          <xdr:col>11</xdr:col>
          <xdr:colOff>0</xdr:colOff>
          <xdr:row>55</xdr:row>
          <xdr:rowOff>0</xdr:rowOff>
        </xdr:to>
        <xdr:pic>
          <xdr:nvPicPr>
            <xdr:cNvPr id="268889" name="Picture 18642">
              <a:extLst>
                <a:ext uri="{FF2B5EF4-FFF2-40B4-BE49-F238E27FC236}">
                  <a16:creationId xmlns:a16="http://schemas.microsoft.com/office/drawing/2014/main" id="{ED51FDA4-CCAF-82EE-852A-3120D263A657}"/>
                </a:ext>
              </a:extLst>
            </xdr:cNvPr>
            <xdr:cNvPicPr>
              <a:picLocks noChangeAspect="1" noChangeArrowheads="1"/>
              <a:extLst>
                <a:ext uri="{84589F7E-364E-4C9E-8A38-B11213B215E9}">
                  <a14:cameraTool cellRange="'MEM. CÁLCULO'!$D$234:$N$234" spid="_x0000_s319916"/>
                </a:ext>
              </a:extLst>
            </xdr:cNvPicPr>
          </xdr:nvPicPr>
          <xdr:blipFill>
            <a:blip xmlns:r="http://schemas.openxmlformats.org/officeDocument/2006/relationships" r:embed="rId43"/>
            <a:srcRect/>
            <a:stretch>
              <a:fillRect/>
            </a:stretch>
          </xdr:blipFill>
          <xdr:spPr bwMode="auto">
            <a:xfrm>
              <a:off x="12306300" y="33101280"/>
              <a:ext cx="6454140" cy="30480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38</xdr:row>
          <xdr:rowOff>129540</xdr:rowOff>
        </xdr:from>
        <xdr:to>
          <xdr:col>11</xdr:col>
          <xdr:colOff>0</xdr:colOff>
          <xdr:row>39</xdr:row>
          <xdr:rowOff>1341120</xdr:rowOff>
        </xdr:to>
        <xdr:pic>
          <xdr:nvPicPr>
            <xdr:cNvPr id="268890" name="Picture 18643">
              <a:extLst>
                <a:ext uri="{FF2B5EF4-FFF2-40B4-BE49-F238E27FC236}">
                  <a16:creationId xmlns:a16="http://schemas.microsoft.com/office/drawing/2014/main" id="{F002BA36-A2B2-CA32-1DFB-8036F360915A}"/>
                </a:ext>
              </a:extLst>
            </xdr:cNvPr>
            <xdr:cNvPicPr>
              <a:picLocks noChangeAspect="1" noChangeArrowheads="1"/>
              <a:extLst>
                <a:ext uri="{84589F7E-364E-4C9E-8A38-B11213B215E9}">
                  <a14:cameraTool cellRange="'MEM. CÁLCULO'!$D$168:$N$175" spid="_x0000_s319917"/>
                </a:ext>
              </a:extLst>
            </xdr:cNvPicPr>
          </xdr:nvPicPr>
          <xdr:blipFill>
            <a:blip xmlns:r="http://schemas.openxmlformats.org/officeDocument/2006/relationships" r:embed="rId155"/>
            <a:srcRect/>
            <a:stretch>
              <a:fillRect/>
            </a:stretch>
          </xdr:blipFill>
          <xdr:spPr bwMode="auto">
            <a:xfrm>
              <a:off x="12352020" y="18889980"/>
              <a:ext cx="6408420" cy="13792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41</xdr:row>
          <xdr:rowOff>0</xdr:rowOff>
        </xdr:from>
        <xdr:to>
          <xdr:col>11</xdr:col>
          <xdr:colOff>0</xdr:colOff>
          <xdr:row>41</xdr:row>
          <xdr:rowOff>213360</xdr:rowOff>
        </xdr:to>
        <xdr:pic>
          <xdr:nvPicPr>
            <xdr:cNvPr id="268891" name="Picture 18645">
              <a:extLst>
                <a:ext uri="{FF2B5EF4-FFF2-40B4-BE49-F238E27FC236}">
                  <a16:creationId xmlns:a16="http://schemas.microsoft.com/office/drawing/2014/main" id="{91DD0C42-7239-A009-59ED-1DF676E2E647}"/>
                </a:ext>
              </a:extLst>
            </xdr:cNvPr>
            <xdr:cNvPicPr>
              <a:picLocks noChangeAspect="1" noChangeArrowheads="1"/>
              <a:extLst>
                <a:ext uri="{84589F7E-364E-4C9E-8A38-B11213B215E9}">
                  <a14:cameraTool cellRange="'MEM. CÁLCULO'!$D$180:$N$180" spid="_x0000_s319918"/>
                </a:ext>
              </a:extLst>
            </xdr:cNvPicPr>
          </xdr:nvPicPr>
          <xdr:blipFill>
            <a:blip xmlns:r="http://schemas.openxmlformats.org/officeDocument/2006/relationships" r:embed="rId101"/>
            <a:srcRect/>
            <a:stretch>
              <a:fillRect/>
            </a:stretch>
          </xdr:blipFill>
          <xdr:spPr bwMode="auto">
            <a:xfrm>
              <a:off x="12344400" y="20878800"/>
              <a:ext cx="6416040" cy="21336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83820</xdr:colOff>
          <xdr:row>43</xdr:row>
          <xdr:rowOff>0</xdr:rowOff>
        </xdr:from>
        <xdr:to>
          <xdr:col>11</xdr:col>
          <xdr:colOff>0</xdr:colOff>
          <xdr:row>43</xdr:row>
          <xdr:rowOff>944880</xdr:rowOff>
        </xdr:to>
        <xdr:pic>
          <xdr:nvPicPr>
            <xdr:cNvPr id="268892" name="Picture 18646">
              <a:extLst>
                <a:ext uri="{FF2B5EF4-FFF2-40B4-BE49-F238E27FC236}">
                  <a16:creationId xmlns:a16="http://schemas.microsoft.com/office/drawing/2014/main" id="{B7960D03-797D-AABC-97F9-FFE8AB54972C}"/>
                </a:ext>
              </a:extLst>
            </xdr:cNvPr>
            <xdr:cNvPicPr>
              <a:picLocks noChangeAspect="1" noChangeArrowheads="1"/>
              <a:extLst>
                <a:ext uri="{84589F7E-364E-4C9E-8A38-B11213B215E9}">
                  <a14:cameraTool cellRange="'MEM. CÁLCULO'!$D$185:$N$191" spid="_x0000_s319919"/>
                </a:ext>
              </a:extLst>
            </xdr:cNvPicPr>
          </xdr:nvPicPr>
          <xdr:blipFill>
            <a:blip xmlns:r="http://schemas.openxmlformats.org/officeDocument/2006/relationships" r:embed="rId147"/>
            <a:srcRect/>
            <a:stretch>
              <a:fillRect/>
            </a:stretch>
          </xdr:blipFill>
          <xdr:spPr bwMode="auto">
            <a:xfrm>
              <a:off x="12359640" y="21800820"/>
              <a:ext cx="6400800" cy="9448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44</xdr:row>
          <xdr:rowOff>60960</xdr:rowOff>
        </xdr:from>
        <xdr:to>
          <xdr:col>10</xdr:col>
          <xdr:colOff>3169920</xdr:colOff>
          <xdr:row>44</xdr:row>
          <xdr:rowOff>1143000</xdr:rowOff>
        </xdr:to>
        <xdr:pic>
          <xdr:nvPicPr>
            <xdr:cNvPr id="268893" name="Picture 18647">
              <a:extLst>
                <a:ext uri="{FF2B5EF4-FFF2-40B4-BE49-F238E27FC236}">
                  <a16:creationId xmlns:a16="http://schemas.microsoft.com/office/drawing/2014/main" id="{F6AC8BBF-8F78-1525-2292-E2FFB3F5F859}"/>
                </a:ext>
              </a:extLst>
            </xdr:cNvPr>
            <xdr:cNvPicPr>
              <a:picLocks noChangeAspect="1" noChangeArrowheads="1"/>
              <a:extLst>
                <a:ext uri="{84589F7E-364E-4C9E-8A38-B11213B215E9}">
                  <a14:cameraTool cellRange="'MEM. CÁLCULO'!$D$196:$N$203" spid="_x0000_s319920"/>
                </a:ext>
              </a:extLst>
            </xdr:cNvPicPr>
          </xdr:nvPicPr>
          <xdr:blipFill>
            <a:blip xmlns:r="http://schemas.openxmlformats.org/officeDocument/2006/relationships" r:embed="rId62"/>
            <a:srcRect/>
            <a:stretch>
              <a:fillRect/>
            </a:stretch>
          </xdr:blipFill>
          <xdr:spPr bwMode="auto">
            <a:xfrm>
              <a:off x="12336780" y="23088600"/>
              <a:ext cx="5486400" cy="10820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46</xdr:row>
          <xdr:rowOff>0</xdr:rowOff>
        </xdr:from>
        <xdr:to>
          <xdr:col>10</xdr:col>
          <xdr:colOff>3177540</xdr:colOff>
          <xdr:row>46</xdr:row>
          <xdr:rowOff>220980</xdr:rowOff>
        </xdr:to>
        <xdr:pic>
          <xdr:nvPicPr>
            <xdr:cNvPr id="268894" name="Picture 18648">
              <a:extLst>
                <a:ext uri="{FF2B5EF4-FFF2-40B4-BE49-F238E27FC236}">
                  <a16:creationId xmlns:a16="http://schemas.microsoft.com/office/drawing/2014/main" id="{FC67720B-B96E-23B3-CD23-4BAB3E28E47F}"/>
                </a:ext>
              </a:extLst>
            </xdr:cNvPr>
            <xdr:cNvPicPr>
              <a:picLocks noChangeAspect="1" noChangeArrowheads="1"/>
              <a:extLst>
                <a:ext uri="{84589F7E-364E-4C9E-8A38-B11213B215E9}">
                  <a14:cameraTool cellRange="'MEM. CÁLCULO'!$D$208:$N$208" spid="_x0000_s319921"/>
                </a:ext>
              </a:extLst>
            </xdr:cNvPicPr>
          </xdr:nvPicPr>
          <xdr:blipFill>
            <a:blip xmlns:r="http://schemas.openxmlformats.org/officeDocument/2006/relationships" r:embed="rId7"/>
            <a:srcRect/>
            <a:stretch>
              <a:fillRect/>
            </a:stretch>
          </xdr:blipFill>
          <xdr:spPr bwMode="auto">
            <a:xfrm>
              <a:off x="12367260" y="25046940"/>
              <a:ext cx="5463540" cy="2209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48</xdr:row>
          <xdr:rowOff>0</xdr:rowOff>
        </xdr:from>
        <xdr:to>
          <xdr:col>11</xdr:col>
          <xdr:colOff>0</xdr:colOff>
          <xdr:row>48</xdr:row>
          <xdr:rowOff>944880</xdr:rowOff>
        </xdr:to>
        <xdr:pic>
          <xdr:nvPicPr>
            <xdr:cNvPr id="268895" name="Picture 18649">
              <a:extLst>
                <a:ext uri="{FF2B5EF4-FFF2-40B4-BE49-F238E27FC236}">
                  <a16:creationId xmlns:a16="http://schemas.microsoft.com/office/drawing/2014/main" id="{E5ED5208-60FB-E6B1-2A04-B2AB22BAA98E}"/>
                </a:ext>
              </a:extLst>
            </xdr:cNvPr>
            <xdr:cNvPicPr>
              <a:picLocks noChangeAspect="1" noChangeArrowheads="1"/>
              <a:extLst>
                <a:ext uri="{84589F7E-364E-4C9E-8A38-B11213B215E9}">
                  <a14:cameraTool cellRange="'MEM. CÁLCULO'!$D$213:$N$219" spid="_x0000_s319922"/>
                </a:ext>
              </a:extLst>
            </xdr:cNvPicPr>
          </xdr:nvPicPr>
          <xdr:blipFill>
            <a:blip xmlns:r="http://schemas.openxmlformats.org/officeDocument/2006/relationships" r:embed="rId164"/>
            <a:srcRect/>
            <a:stretch>
              <a:fillRect/>
            </a:stretch>
          </xdr:blipFill>
          <xdr:spPr bwMode="auto">
            <a:xfrm>
              <a:off x="12367260" y="27561540"/>
              <a:ext cx="6393180" cy="9448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50</xdr:row>
          <xdr:rowOff>30480</xdr:rowOff>
        </xdr:from>
        <xdr:to>
          <xdr:col>11</xdr:col>
          <xdr:colOff>0</xdr:colOff>
          <xdr:row>50</xdr:row>
          <xdr:rowOff>807720</xdr:rowOff>
        </xdr:to>
        <xdr:pic>
          <xdr:nvPicPr>
            <xdr:cNvPr id="268896" name="Picture 18650">
              <a:extLst>
                <a:ext uri="{FF2B5EF4-FFF2-40B4-BE49-F238E27FC236}">
                  <a16:creationId xmlns:a16="http://schemas.microsoft.com/office/drawing/2014/main" id="{7C5EB21B-E6B7-BEB1-BB06-38E77C6CE489}"/>
                </a:ext>
              </a:extLst>
            </xdr:cNvPr>
            <xdr:cNvPicPr>
              <a:picLocks noChangeAspect="1" noChangeArrowheads="1"/>
              <a:extLst>
                <a:ext uri="{84589F7E-364E-4C9E-8A38-B11213B215E9}">
                  <a14:cameraTool cellRange="'MEM. CÁLCULO'!$D$224:$N$227" spid="_x0000_s319923"/>
                </a:ext>
              </a:extLst>
            </xdr:cNvPicPr>
          </xdr:nvPicPr>
          <xdr:blipFill>
            <a:blip xmlns:r="http://schemas.openxmlformats.org/officeDocument/2006/relationships" r:embed="rId9"/>
            <a:srcRect/>
            <a:stretch>
              <a:fillRect/>
            </a:stretch>
          </xdr:blipFill>
          <xdr:spPr bwMode="auto">
            <a:xfrm>
              <a:off x="12321540" y="31021020"/>
              <a:ext cx="6438900" cy="7772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55</xdr:row>
          <xdr:rowOff>60960</xdr:rowOff>
        </xdr:from>
        <xdr:to>
          <xdr:col>11</xdr:col>
          <xdr:colOff>0</xdr:colOff>
          <xdr:row>55</xdr:row>
          <xdr:rowOff>739140</xdr:rowOff>
        </xdr:to>
        <xdr:pic>
          <xdr:nvPicPr>
            <xdr:cNvPr id="268897" name="Picture 18651">
              <a:extLst>
                <a:ext uri="{FF2B5EF4-FFF2-40B4-BE49-F238E27FC236}">
                  <a16:creationId xmlns:a16="http://schemas.microsoft.com/office/drawing/2014/main" id="{8E3703C9-0D9D-B25C-BFA1-A4150691AB61}"/>
                </a:ext>
              </a:extLst>
            </xdr:cNvPr>
            <xdr:cNvPicPr>
              <a:picLocks noChangeAspect="1" noChangeArrowheads="1"/>
              <a:extLst>
                <a:ext uri="{84589F7E-364E-4C9E-8A38-B11213B215E9}">
                  <a14:cameraTool cellRange="'MEM. CÁLCULO'!$D$239:$N$243" spid="_x0000_s319924"/>
                </a:ext>
              </a:extLst>
            </xdr:cNvPicPr>
          </xdr:nvPicPr>
          <xdr:blipFill>
            <a:blip xmlns:r="http://schemas.openxmlformats.org/officeDocument/2006/relationships" r:embed="rId10"/>
            <a:srcRect/>
            <a:stretch>
              <a:fillRect/>
            </a:stretch>
          </xdr:blipFill>
          <xdr:spPr bwMode="auto">
            <a:xfrm>
              <a:off x="12321540" y="33467040"/>
              <a:ext cx="6438900" cy="6781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56</xdr:row>
          <xdr:rowOff>60960</xdr:rowOff>
        </xdr:from>
        <xdr:to>
          <xdr:col>11</xdr:col>
          <xdr:colOff>0</xdr:colOff>
          <xdr:row>56</xdr:row>
          <xdr:rowOff>701040</xdr:rowOff>
        </xdr:to>
        <xdr:pic>
          <xdr:nvPicPr>
            <xdr:cNvPr id="268898" name="Picture 18652">
              <a:extLst>
                <a:ext uri="{FF2B5EF4-FFF2-40B4-BE49-F238E27FC236}">
                  <a16:creationId xmlns:a16="http://schemas.microsoft.com/office/drawing/2014/main" id="{6E85B378-CD52-474E-4FDB-8514C4303704}"/>
                </a:ext>
              </a:extLst>
            </xdr:cNvPr>
            <xdr:cNvPicPr>
              <a:picLocks noChangeAspect="1" noChangeArrowheads="1"/>
              <a:extLst>
                <a:ext uri="{84589F7E-364E-4C9E-8A38-B11213B215E9}">
                  <a14:cameraTool cellRange="'MEM. CÁLCULO'!$D$249:$N$252" spid="_x0000_s319925"/>
                </a:ext>
              </a:extLst>
            </xdr:cNvPicPr>
          </xdr:nvPicPr>
          <xdr:blipFill>
            <a:blip xmlns:r="http://schemas.openxmlformats.org/officeDocument/2006/relationships" r:embed="rId11"/>
            <a:srcRect/>
            <a:stretch>
              <a:fillRect/>
            </a:stretch>
          </xdr:blipFill>
          <xdr:spPr bwMode="auto">
            <a:xfrm>
              <a:off x="12336780" y="34549080"/>
              <a:ext cx="6423660" cy="6400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53340</xdr:colOff>
          <xdr:row>60</xdr:row>
          <xdr:rowOff>30480</xdr:rowOff>
        </xdr:from>
        <xdr:to>
          <xdr:col>11</xdr:col>
          <xdr:colOff>0</xdr:colOff>
          <xdr:row>60</xdr:row>
          <xdr:rowOff>1112520</xdr:rowOff>
        </xdr:to>
        <xdr:pic>
          <xdr:nvPicPr>
            <xdr:cNvPr id="268899" name="Picture 18653">
              <a:extLst>
                <a:ext uri="{FF2B5EF4-FFF2-40B4-BE49-F238E27FC236}">
                  <a16:creationId xmlns:a16="http://schemas.microsoft.com/office/drawing/2014/main" id="{AF21B7C6-4760-5AAB-D2A9-EF778FD9BCA4}"/>
                </a:ext>
              </a:extLst>
            </xdr:cNvPr>
            <xdr:cNvPicPr>
              <a:picLocks noChangeAspect="1" noChangeArrowheads="1"/>
              <a:extLst>
                <a:ext uri="{84589F7E-364E-4C9E-8A38-B11213B215E9}">
                  <a14:cameraTool cellRange="'MEM. CÁLCULO'!$D$259:$N$266" spid="_x0000_s319926"/>
                </a:ext>
              </a:extLst>
            </xdr:cNvPicPr>
          </xdr:nvPicPr>
          <xdr:blipFill>
            <a:blip xmlns:r="http://schemas.openxmlformats.org/officeDocument/2006/relationships" r:embed="rId83"/>
            <a:srcRect/>
            <a:stretch>
              <a:fillRect/>
            </a:stretch>
          </xdr:blipFill>
          <xdr:spPr bwMode="auto">
            <a:xfrm>
              <a:off x="12329160" y="37536120"/>
              <a:ext cx="6431280" cy="10820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62</xdr:row>
          <xdr:rowOff>60960</xdr:rowOff>
        </xdr:from>
        <xdr:to>
          <xdr:col>11</xdr:col>
          <xdr:colOff>0</xdr:colOff>
          <xdr:row>62</xdr:row>
          <xdr:rowOff>1005840</xdr:rowOff>
        </xdr:to>
        <xdr:pic>
          <xdr:nvPicPr>
            <xdr:cNvPr id="268900" name="Picture 18654">
              <a:extLst>
                <a:ext uri="{FF2B5EF4-FFF2-40B4-BE49-F238E27FC236}">
                  <a16:creationId xmlns:a16="http://schemas.microsoft.com/office/drawing/2014/main" id="{4A00C0E4-11C4-CE83-DCBC-B39F89AC094F}"/>
                </a:ext>
              </a:extLst>
            </xdr:cNvPr>
            <xdr:cNvPicPr>
              <a:picLocks noChangeAspect="1" noChangeArrowheads="1"/>
              <a:extLst>
                <a:ext uri="{84589F7E-364E-4C9E-8A38-B11213B215E9}">
                  <a14:cameraTool cellRange="'MEM. CÁLCULO'!$D$271:$N$277" spid="_x0000_s319927"/>
                </a:ext>
              </a:extLst>
            </xdr:cNvPicPr>
          </xdr:nvPicPr>
          <xdr:blipFill>
            <a:blip xmlns:r="http://schemas.openxmlformats.org/officeDocument/2006/relationships" r:embed="rId84"/>
            <a:srcRect/>
            <a:stretch>
              <a:fillRect/>
            </a:stretch>
          </xdr:blipFill>
          <xdr:spPr bwMode="auto">
            <a:xfrm>
              <a:off x="12321540" y="39212520"/>
              <a:ext cx="6438900" cy="9448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239</xdr:row>
          <xdr:rowOff>137160</xdr:rowOff>
        </xdr:from>
        <xdr:to>
          <xdr:col>10</xdr:col>
          <xdr:colOff>3147060</xdr:colOff>
          <xdr:row>239</xdr:row>
          <xdr:rowOff>342900</xdr:rowOff>
        </xdr:to>
        <xdr:pic>
          <xdr:nvPicPr>
            <xdr:cNvPr id="268901" name="Picture 18655">
              <a:extLst>
                <a:ext uri="{FF2B5EF4-FFF2-40B4-BE49-F238E27FC236}">
                  <a16:creationId xmlns:a16="http://schemas.microsoft.com/office/drawing/2014/main" id="{9872004D-8C45-273D-33FC-6F2D18FDFA81}"/>
                </a:ext>
              </a:extLst>
            </xdr:cNvPr>
            <xdr:cNvPicPr>
              <a:picLocks noChangeAspect="1" noChangeArrowheads="1"/>
              <a:extLst>
                <a:ext uri="{84589F7E-364E-4C9E-8A38-B11213B215E9}">
                  <a14:cameraTool cellRange="'MEM. CÁLCULO'!$D$926:$N$926" spid="_x0000_s319928"/>
                </a:ext>
              </a:extLst>
            </xdr:cNvPicPr>
          </xdr:nvPicPr>
          <xdr:blipFill>
            <a:blip xmlns:r="http://schemas.openxmlformats.org/officeDocument/2006/relationships" r:embed="rId85"/>
            <a:srcRect/>
            <a:stretch>
              <a:fillRect/>
            </a:stretch>
          </xdr:blipFill>
          <xdr:spPr bwMode="auto">
            <a:xfrm>
              <a:off x="12336780" y="144208500"/>
              <a:ext cx="5463540" cy="2057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xdr:colOff>
          <xdr:row>242</xdr:row>
          <xdr:rowOff>121920</xdr:rowOff>
        </xdr:from>
        <xdr:to>
          <xdr:col>10</xdr:col>
          <xdr:colOff>3169920</xdr:colOff>
          <xdr:row>242</xdr:row>
          <xdr:rowOff>1600200</xdr:rowOff>
        </xdr:to>
        <xdr:pic>
          <xdr:nvPicPr>
            <xdr:cNvPr id="268902" name="Picture 18656">
              <a:extLst>
                <a:ext uri="{FF2B5EF4-FFF2-40B4-BE49-F238E27FC236}">
                  <a16:creationId xmlns:a16="http://schemas.microsoft.com/office/drawing/2014/main" id="{E3B744D9-2740-C167-6E62-09E06AB43794}"/>
                </a:ext>
              </a:extLst>
            </xdr:cNvPr>
            <xdr:cNvPicPr>
              <a:picLocks noChangeAspect="1" noChangeArrowheads="1"/>
              <a:extLst>
                <a:ext uri="{84589F7E-364E-4C9E-8A38-B11213B215E9}">
                  <a14:cameraTool cellRange="'MEM. CÁLCULO'!$D$936:$N$946" spid="_x0000_s319929"/>
                </a:ext>
              </a:extLst>
            </xdr:cNvPicPr>
          </xdr:nvPicPr>
          <xdr:blipFill>
            <a:blip xmlns:r="http://schemas.openxmlformats.org/officeDocument/2006/relationships" r:embed="rId54"/>
            <a:srcRect/>
            <a:stretch>
              <a:fillRect/>
            </a:stretch>
          </xdr:blipFill>
          <xdr:spPr bwMode="auto">
            <a:xfrm>
              <a:off x="12291060" y="146128740"/>
              <a:ext cx="5532120" cy="14782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243</xdr:row>
          <xdr:rowOff>121920</xdr:rowOff>
        </xdr:from>
        <xdr:to>
          <xdr:col>10</xdr:col>
          <xdr:colOff>3177540</xdr:colOff>
          <xdr:row>243</xdr:row>
          <xdr:rowOff>1737360</xdr:rowOff>
        </xdr:to>
        <xdr:pic>
          <xdr:nvPicPr>
            <xdr:cNvPr id="268903" name="Picture 18657">
              <a:extLst>
                <a:ext uri="{FF2B5EF4-FFF2-40B4-BE49-F238E27FC236}">
                  <a16:creationId xmlns:a16="http://schemas.microsoft.com/office/drawing/2014/main" id="{A0C61E97-12FB-C5AF-9C1A-F62F63194550}"/>
                </a:ext>
              </a:extLst>
            </xdr:cNvPr>
            <xdr:cNvPicPr>
              <a:picLocks noChangeAspect="1" noChangeArrowheads="1"/>
              <a:extLst>
                <a:ext uri="{84589F7E-364E-4C9E-8A38-B11213B215E9}">
                  <a14:cameraTool cellRange="'MEM. CÁLCULO'!$D$951:$N$962" spid="_x0000_s319930"/>
                </a:ext>
              </a:extLst>
            </xdr:cNvPicPr>
          </xdr:nvPicPr>
          <xdr:blipFill>
            <a:blip xmlns:r="http://schemas.openxmlformats.org/officeDocument/2006/relationships" r:embed="rId55"/>
            <a:srcRect/>
            <a:stretch>
              <a:fillRect/>
            </a:stretch>
          </xdr:blipFill>
          <xdr:spPr bwMode="auto">
            <a:xfrm>
              <a:off x="12313920" y="148338540"/>
              <a:ext cx="5516880" cy="16154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245</xdr:row>
          <xdr:rowOff>91440</xdr:rowOff>
        </xdr:from>
        <xdr:to>
          <xdr:col>11</xdr:col>
          <xdr:colOff>0</xdr:colOff>
          <xdr:row>245</xdr:row>
          <xdr:rowOff>320040</xdr:rowOff>
        </xdr:to>
        <xdr:pic>
          <xdr:nvPicPr>
            <xdr:cNvPr id="268904" name="Picture 18658">
              <a:extLst>
                <a:ext uri="{FF2B5EF4-FFF2-40B4-BE49-F238E27FC236}">
                  <a16:creationId xmlns:a16="http://schemas.microsoft.com/office/drawing/2014/main" id="{8D7B9AF6-4818-02F4-17F7-4CD93F547AF1}"/>
                </a:ext>
              </a:extLst>
            </xdr:cNvPr>
            <xdr:cNvPicPr>
              <a:picLocks noChangeAspect="1" noChangeArrowheads="1"/>
              <a:extLst>
                <a:ext uri="{84589F7E-364E-4C9E-8A38-B11213B215E9}">
                  <a14:cameraTool cellRange="'MEM. CÁLCULO'!$D$967:$N$967" spid="_x0000_s319931"/>
                </a:ext>
              </a:extLst>
            </xdr:cNvPicPr>
          </xdr:nvPicPr>
          <xdr:blipFill>
            <a:blip xmlns:r="http://schemas.openxmlformats.org/officeDocument/2006/relationships" r:embed="rId56"/>
            <a:srcRect/>
            <a:stretch>
              <a:fillRect/>
            </a:stretch>
          </xdr:blipFill>
          <xdr:spPr bwMode="auto">
            <a:xfrm>
              <a:off x="12344400" y="151287480"/>
              <a:ext cx="6416040" cy="22860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247</xdr:row>
          <xdr:rowOff>60960</xdr:rowOff>
        </xdr:from>
        <xdr:to>
          <xdr:col>11</xdr:col>
          <xdr:colOff>0</xdr:colOff>
          <xdr:row>247</xdr:row>
          <xdr:rowOff>251460</xdr:rowOff>
        </xdr:to>
        <xdr:pic>
          <xdr:nvPicPr>
            <xdr:cNvPr id="268905" name="Picture 18659">
              <a:extLst>
                <a:ext uri="{FF2B5EF4-FFF2-40B4-BE49-F238E27FC236}">
                  <a16:creationId xmlns:a16="http://schemas.microsoft.com/office/drawing/2014/main" id="{785E7D8A-3B30-EADF-19BE-F803678FB5AC}"/>
                </a:ext>
              </a:extLst>
            </xdr:cNvPr>
            <xdr:cNvPicPr>
              <a:picLocks noChangeAspect="1" noChangeArrowheads="1"/>
              <a:extLst>
                <a:ext uri="{84589F7E-364E-4C9E-8A38-B11213B215E9}">
                  <a14:cameraTool cellRange="'MEM. CÁLCULO'!$D$972:$N$972" spid="_x0000_s319932"/>
                </a:ext>
              </a:extLst>
            </xdr:cNvPicPr>
          </xdr:nvPicPr>
          <xdr:blipFill>
            <a:blip xmlns:r="http://schemas.openxmlformats.org/officeDocument/2006/relationships" r:embed="rId165"/>
            <a:srcRect/>
            <a:stretch>
              <a:fillRect/>
            </a:stretch>
          </xdr:blipFill>
          <xdr:spPr bwMode="auto">
            <a:xfrm>
              <a:off x="12306300" y="152544780"/>
              <a:ext cx="6454140" cy="19050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259</xdr:row>
          <xdr:rowOff>91440</xdr:rowOff>
        </xdr:from>
        <xdr:to>
          <xdr:col>11</xdr:col>
          <xdr:colOff>0</xdr:colOff>
          <xdr:row>259</xdr:row>
          <xdr:rowOff>769620</xdr:rowOff>
        </xdr:to>
        <xdr:pic>
          <xdr:nvPicPr>
            <xdr:cNvPr id="268906" name="Picture 217482">
              <a:extLst>
                <a:ext uri="{FF2B5EF4-FFF2-40B4-BE49-F238E27FC236}">
                  <a16:creationId xmlns:a16="http://schemas.microsoft.com/office/drawing/2014/main" id="{6EEAC1B7-3686-EF23-147A-7D3DD6F654DA}"/>
                </a:ext>
              </a:extLst>
            </xdr:cNvPr>
            <xdr:cNvPicPr>
              <a:picLocks noChangeAspect="1" noChangeArrowheads="1"/>
              <a:extLst>
                <a:ext uri="{84589F7E-364E-4C9E-8A38-B11213B215E9}">
                  <a14:cameraTool cellRange="'MEM. CÁLCULO'!$D$1005:$N$1009" spid="_x0000_s319933"/>
                </a:ext>
              </a:extLst>
            </xdr:cNvPicPr>
          </xdr:nvPicPr>
          <xdr:blipFill>
            <a:blip xmlns:r="http://schemas.openxmlformats.org/officeDocument/2006/relationships" r:embed="rId166"/>
            <a:srcRect/>
            <a:stretch>
              <a:fillRect/>
            </a:stretch>
          </xdr:blipFill>
          <xdr:spPr bwMode="auto">
            <a:xfrm>
              <a:off x="12321540" y="160240980"/>
              <a:ext cx="6438900" cy="6781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261</xdr:row>
          <xdr:rowOff>198120</xdr:rowOff>
        </xdr:from>
        <xdr:to>
          <xdr:col>10</xdr:col>
          <xdr:colOff>3139440</xdr:colOff>
          <xdr:row>261</xdr:row>
          <xdr:rowOff>426720</xdr:rowOff>
        </xdr:to>
        <xdr:pic>
          <xdr:nvPicPr>
            <xdr:cNvPr id="268907" name="Picture 217483">
              <a:extLst>
                <a:ext uri="{FF2B5EF4-FFF2-40B4-BE49-F238E27FC236}">
                  <a16:creationId xmlns:a16="http://schemas.microsoft.com/office/drawing/2014/main" id="{AB787BD7-12B6-BAE5-BDA3-A24676EC7FCC}"/>
                </a:ext>
              </a:extLst>
            </xdr:cNvPr>
            <xdr:cNvPicPr>
              <a:picLocks noChangeAspect="1" noChangeArrowheads="1"/>
              <a:extLst>
                <a:ext uri="{84589F7E-364E-4C9E-8A38-B11213B215E9}">
                  <a14:cameraTool cellRange="'MEM. CÁLCULO'!$D$1014:$N$1014" spid="_x0000_s319934"/>
                </a:ext>
              </a:extLst>
            </xdr:cNvPicPr>
          </xdr:nvPicPr>
          <xdr:blipFill>
            <a:blip xmlns:r="http://schemas.openxmlformats.org/officeDocument/2006/relationships" r:embed="rId89"/>
            <a:srcRect/>
            <a:stretch>
              <a:fillRect/>
            </a:stretch>
          </xdr:blipFill>
          <xdr:spPr bwMode="auto">
            <a:xfrm>
              <a:off x="12313920" y="162557460"/>
              <a:ext cx="5478780" cy="22860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263</xdr:row>
          <xdr:rowOff>91440</xdr:rowOff>
        </xdr:from>
        <xdr:to>
          <xdr:col>11</xdr:col>
          <xdr:colOff>0</xdr:colOff>
          <xdr:row>263</xdr:row>
          <xdr:rowOff>335280</xdr:rowOff>
        </xdr:to>
        <xdr:pic>
          <xdr:nvPicPr>
            <xdr:cNvPr id="268908" name="Picture 217484">
              <a:extLst>
                <a:ext uri="{FF2B5EF4-FFF2-40B4-BE49-F238E27FC236}">
                  <a16:creationId xmlns:a16="http://schemas.microsoft.com/office/drawing/2014/main" id="{A786B60C-F9D1-1BE1-46A2-C6B04AE91F4C}"/>
                </a:ext>
              </a:extLst>
            </xdr:cNvPr>
            <xdr:cNvPicPr>
              <a:picLocks noChangeAspect="1" noChangeArrowheads="1"/>
              <a:extLst>
                <a:ext uri="{84589F7E-364E-4C9E-8A38-B11213B215E9}">
                  <a14:cameraTool cellRange="'MEM. CÁLCULO'!$D$1020:$N$1020" spid="_x0000_s319935"/>
                </a:ext>
              </a:extLst>
            </xdr:cNvPicPr>
          </xdr:nvPicPr>
          <xdr:blipFill>
            <a:blip xmlns:r="http://schemas.openxmlformats.org/officeDocument/2006/relationships" r:embed="rId90"/>
            <a:srcRect/>
            <a:stretch>
              <a:fillRect/>
            </a:stretch>
          </xdr:blipFill>
          <xdr:spPr bwMode="auto">
            <a:xfrm>
              <a:off x="12367260" y="163814760"/>
              <a:ext cx="6393180" cy="2438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38</xdr:row>
          <xdr:rowOff>129540</xdr:rowOff>
        </xdr:from>
        <xdr:to>
          <xdr:col>11</xdr:col>
          <xdr:colOff>0</xdr:colOff>
          <xdr:row>39</xdr:row>
          <xdr:rowOff>1341120</xdr:rowOff>
        </xdr:to>
        <xdr:pic>
          <xdr:nvPicPr>
            <xdr:cNvPr id="268909" name="Picture 18663">
              <a:extLst>
                <a:ext uri="{FF2B5EF4-FFF2-40B4-BE49-F238E27FC236}">
                  <a16:creationId xmlns:a16="http://schemas.microsoft.com/office/drawing/2014/main" id="{FFB9ECE6-41C4-8328-E6FF-8AFF64EE9D24}"/>
                </a:ext>
              </a:extLst>
            </xdr:cNvPr>
            <xdr:cNvPicPr>
              <a:picLocks noChangeAspect="1" noChangeArrowheads="1"/>
              <a:extLst>
                <a:ext uri="{84589F7E-364E-4C9E-8A38-B11213B215E9}">
                  <a14:cameraTool cellRange="'MEM. CÁLCULO'!$D$168:$N$175" spid="_x0000_s319936"/>
                </a:ext>
              </a:extLst>
            </xdr:cNvPicPr>
          </xdr:nvPicPr>
          <xdr:blipFill>
            <a:blip xmlns:r="http://schemas.openxmlformats.org/officeDocument/2006/relationships" r:embed="rId91"/>
            <a:srcRect/>
            <a:stretch>
              <a:fillRect/>
            </a:stretch>
          </xdr:blipFill>
          <xdr:spPr bwMode="auto">
            <a:xfrm>
              <a:off x="12352020" y="18889980"/>
              <a:ext cx="6408420" cy="13792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41</xdr:row>
          <xdr:rowOff>0</xdr:rowOff>
        </xdr:from>
        <xdr:to>
          <xdr:col>11</xdr:col>
          <xdr:colOff>0</xdr:colOff>
          <xdr:row>41</xdr:row>
          <xdr:rowOff>213360</xdr:rowOff>
        </xdr:to>
        <xdr:pic>
          <xdr:nvPicPr>
            <xdr:cNvPr id="268910" name="Picture 18665">
              <a:extLst>
                <a:ext uri="{FF2B5EF4-FFF2-40B4-BE49-F238E27FC236}">
                  <a16:creationId xmlns:a16="http://schemas.microsoft.com/office/drawing/2014/main" id="{391EAAD7-BAC5-0CD2-4938-B676F4CA2694}"/>
                </a:ext>
              </a:extLst>
            </xdr:cNvPr>
            <xdr:cNvPicPr>
              <a:picLocks noChangeAspect="1" noChangeArrowheads="1"/>
              <a:extLst>
                <a:ext uri="{84589F7E-364E-4C9E-8A38-B11213B215E9}">
                  <a14:cameraTool cellRange="'MEM. CÁLCULO'!$D$180:$N$180" spid="_x0000_s319937"/>
                </a:ext>
              </a:extLst>
            </xdr:cNvPicPr>
          </xdr:nvPicPr>
          <xdr:blipFill>
            <a:blip xmlns:r="http://schemas.openxmlformats.org/officeDocument/2006/relationships" r:embed="rId167"/>
            <a:srcRect/>
            <a:stretch>
              <a:fillRect/>
            </a:stretch>
          </xdr:blipFill>
          <xdr:spPr bwMode="auto">
            <a:xfrm>
              <a:off x="12344400" y="20878800"/>
              <a:ext cx="6416040" cy="21336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83820</xdr:colOff>
          <xdr:row>43</xdr:row>
          <xdr:rowOff>0</xdr:rowOff>
        </xdr:from>
        <xdr:to>
          <xdr:col>11</xdr:col>
          <xdr:colOff>0</xdr:colOff>
          <xdr:row>43</xdr:row>
          <xdr:rowOff>944880</xdr:rowOff>
        </xdr:to>
        <xdr:pic>
          <xdr:nvPicPr>
            <xdr:cNvPr id="268911" name="Picture 18666">
              <a:extLst>
                <a:ext uri="{FF2B5EF4-FFF2-40B4-BE49-F238E27FC236}">
                  <a16:creationId xmlns:a16="http://schemas.microsoft.com/office/drawing/2014/main" id="{20FDF6ED-36A6-3877-708F-7109B1D6D94D}"/>
                </a:ext>
              </a:extLst>
            </xdr:cNvPr>
            <xdr:cNvPicPr>
              <a:picLocks noChangeAspect="1" noChangeArrowheads="1"/>
              <a:extLst>
                <a:ext uri="{84589F7E-364E-4C9E-8A38-B11213B215E9}">
                  <a14:cameraTool cellRange="'MEM. CÁLCULO'!$D$185:$N$191" spid="_x0000_s319938"/>
                </a:ext>
              </a:extLst>
            </xdr:cNvPicPr>
          </xdr:nvPicPr>
          <xdr:blipFill>
            <a:blip xmlns:r="http://schemas.openxmlformats.org/officeDocument/2006/relationships" r:embed="rId5"/>
            <a:srcRect/>
            <a:stretch>
              <a:fillRect/>
            </a:stretch>
          </xdr:blipFill>
          <xdr:spPr bwMode="auto">
            <a:xfrm>
              <a:off x="12359640" y="21800820"/>
              <a:ext cx="6400800" cy="9448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44</xdr:row>
          <xdr:rowOff>60960</xdr:rowOff>
        </xdr:from>
        <xdr:to>
          <xdr:col>10</xdr:col>
          <xdr:colOff>3169920</xdr:colOff>
          <xdr:row>44</xdr:row>
          <xdr:rowOff>1143000</xdr:rowOff>
        </xdr:to>
        <xdr:pic>
          <xdr:nvPicPr>
            <xdr:cNvPr id="268912" name="Picture 18667">
              <a:extLst>
                <a:ext uri="{FF2B5EF4-FFF2-40B4-BE49-F238E27FC236}">
                  <a16:creationId xmlns:a16="http://schemas.microsoft.com/office/drawing/2014/main" id="{BD611E0E-18EB-8E2A-BD40-CD98A827D452}"/>
                </a:ext>
              </a:extLst>
            </xdr:cNvPr>
            <xdr:cNvPicPr>
              <a:picLocks noChangeAspect="1" noChangeArrowheads="1"/>
              <a:extLst>
                <a:ext uri="{84589F7E-364E-4C9E-8A38-B11213B215E9}">
                  <a14:cameraTool cellRange="'MEM. CÁLCULO'!$D$196:$N$203" spid="_x0000_s319939"/>
                </a:ext>
              </a:extLst>
            </xdr:cNvPicPr>
          </xdr:nvPicPr>
          <xdr:blipFill>
            <a:blip xmlns:r="http://schemas.openxmlformats.org/officeDocument/2006/relationships" r:embed="rId62"/>
            <a:srcRect/>
            <a:stretch>
              <a:fillRect/>
            </a:stretch>
          </xdr:blipFill>
          <xdr:spPr bwMode="auto">
            <a:xfrm>
              <a:off x="12336780" y="23088600"/>
              <a:ext cx="5486400" cy="10820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46</xdr:row>
          <xdr:rowOff>0</xdr:rowOff>
        </xdr:from>
        <xdr:to>
          <xdr:col>10</xdr:col>
          <xdr:colOff>3177540</xdr:colOff>
          <xdr:row>46</xdr:row>
          <xdr:rowOff>220980</xdr:rowOff>
        </xdr:to>
        <xdr:pic>
          <xdr:nvPicPr>
            <xdr:cNvPr id="268913" name="Picture 18668">
              <a:extLst>
                <a:ext uri="{FF2B5EF4-FFF2-40B4-BE49-F238E27FC236}">
                  <a16:creationId xmlns:a16="http://schemas.microsoft.com/office/drawing/2014/main" id="{7FB170FD-1E60-C36E-E6B0-824898E88871}"/>
                </a:ext>
              </a:extLst>
            </xdr:cNvPr>
            <xdr:cNvPicPr>
              <a:picLocks noChangeAspect="1" noChangeArrowheads="1"/>
              <a:extLst>
                <a:ext uri="{84589F7E-364E-4C9E-8A38-B11213B215E9}">
                  <a14:cameraTool cellRange="'MEM. CÁLCULO'!$D$208:$N$208" spid="_x0000_s319940"/>
                </a:ext>
              </a:extLst>
            </xdr:cNvPicPr>
          </xdr:nvPicPr>
          <xdr:blipFill>
            <a:blip xmlns:r="http://schemas.openxmlformats.org/officeDocument/2006/relationships" r:embed="rId7"/>
            <a:srcRect/>
            <a:stretch>
              <a:fillRect/>
            </a:stretch>
          </xdr:blipFill>
          <xdr:spPr bwMode="auto">
            <a:xfrm>
              <a:off x="12367260" y="25046940"/>
              <a:ext cx="5463540" cy="2209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48</xdr:row>
          <xdr:rowOff>0</xdr:rowOff>
        </xdr:from>
        <xdr:to>
          <xdr:col>11</xdr:col>
          <xdr:colOff>0</xdr:colOff>
          <xdr:row>48</xdr:row>
          <xdr:rowOff>944880</xdr:rowOff>
        </xdr:to>
        <xdr:pic>
          <xdr:nvPicPr>
            <xdr:cNvPr id="268914" name="Picture 18669">
              <a:extLst>
                <a:ext uri="{FF2B5EF4-FFF2-40B4-BE49-F238E27FC236}">
                  <a16:creationId xmlns:a16="http://schemas.microsoft.com/office/drawing/2014/main" id="{060EDFF7-BCF5-D62D-4C02-C9CE95EA90D6}"/>
                </a:ext>
              </a:extLst>
            </xdr:cNvPr>
            <xdr:cNvPicPr>
              <a:picLocks noChangeAspect="1" noChangeArrowheads="1"/>
              <a:extLst>
                <a:ext uri="{84589F7E-364E-4C9E-8A38-B11213B215E9}">
                  <a14:cameraTool cellRange="'MEM. CÁLCULO'!$D$213:$N$219" spid="_x0000_s319941"/>
                </a:ext>
              </a:extLst>
            </xdr:cNvPicPr>
          </xdr:nvPicPr>
          <xdr:blipFill>
            <a:blip xmlns:r="http://schemas.openxmlformats.org/officeDocument/2006/relationships" r:embed="rId8"/>
            <a:srcRect/>
            <a:stretch>
              <a:fillRect/>
            </a:stretch>
          </xdr:blipFill>
          <xdr:spPr bwMode="auto">
            <a:xfrm>
              <a:off x="12367260" y="27561540"/>
              <a:ext cx="6393180" cy="9448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50</xdr:row>
          <xdr:rowOff>30480</xdr:rowOff>
        </xdr:from>
        <xdr:to>
          <xdr:col>11</xdr:col>
          <xdr:colOff>0</xdr:colOff>
          <xdr:row>50</xdr:row>
          <xdr:rowOff>807720</xdr:rowOff>
        </xdr:to>
        <xdr:pic>
          <xdr:nvPicPr>
            <xdr:cNvPr id="268915" name="Picture 18670">
              <a:extLst>
                <a:ext uri="{FF2B5EF4-FFF2-40B4-BE49-F238E27FC236}">
                  <a16:creationId xmlns:a16="http://schemas.microsoft.com/office/drawing/2014/main" id="{BB42E1DB-D94E-291A-D992-B11F2672C339}"/>
                </a:ext>
              </a:extLst>
            </xdr:cNvPr>
            <xdr:cNvPicPr>
              <a:picLocks noChangeAspect="1" noChangeArrowheads="1"/>
              <a:extLst>
                <a:ext uri="{84589F7E-364E-4C9E-8A38-B11213B215E9}">
                  <a14:cameraTool cellRange="'MEM. CÁLCULO'!$D$224:$N$227" spid="_x0000_s319942"/>
                </a:ext>
              </a:extLst>
            </xdr:cNvPicPr>
          </xdr:nvPicPr>
          <xdr:blipFill>
            <a:blip xmlns:r="http://schemas.openxmlformats.org/officeDocument/2006/relationships" r:embed="rId9"/>
            <a:srcRect/>
            <a:stretch>
              <a:fillRect/>
            </a:stretch>
          </xdr:blipFill>
          <xdr:spPr bwMode="auto">
            <a:xfrm>
              <a:off x="12321540" y="31021020"/>
              <a:ext cx="6438900" cy="7772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55</xdr:row>
          <xdr:rowOff>60960</xdr:rowOff>
        </xdr:from>
        <xdr:to>
          <xdr:col>11</xdr:col>
          <xdr:colOff>0</xdr:colOff>
          <xdr:row>55</xdr:row>
          <xdr:rowOff>739140</xdr:rowOff>
        </xdr:to>
        <xdr:pic>
          <xdr:nvPicPr>
            <xdr:cNvPr id="268916" name="Picture 18671">
              <a:extLst>
                <a:ext uri="{FF2B5EF4-FFF2-40B4-BE49-F238E27FC236}">
                  <a16:creationId xmlns:a16="http://schemas.microsoft.com/office/drawing/2014/main" id="{3F545D81-6115-2B9C-467C-130B10AC8835}"/>
                </a:ext>
              </a:extLst>
            </xdr:cNvPr>
            <xdr:cNvPicPr>
              <a:picLocks noChangeAspect="1" noChangeArrowheads="1"/>
              <a:extLst>
                <a:ext uri="{84589F7E-364E-4C9E-8A38-B11213B215E9}">
                  <a14:cameraTool cellRange="'MEM. CÁLCULO'!$D$239:$N$243" spid="_x0000_s319943"/>
                </a:ext>
              </a:extLst>
            </xdr:cNvPicPr>
          </xdr:nvPicPr>
          <xdr:blipFill>
            <a:blip xmlns:r="http://schemas.openxmlformats.org/officeDocument/2006/relationships" r:embed="rId10"/>
            <a:srcRect/>
            <a:stretch>
              <a:fillRect/>
            </a:stretch>
          </xdr:blipFill>
          <xdr:spPr bwMode="auto">
            <a:xfrm>
              <a:off x="12321540" y="33467040"/>
              <a:ext cx="6438900" cy="6781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56</xdr:row>
          <xdr:rowOff>60960</xdr:rowOff>
        </xdr:from>
        <xdr:to>
          <xdr:col>11</xdr:col>
          <xdr:colOff>0</xdr:colOff>
          <xdr:row>56</xdr:row>
          <xdr:rowOff>701040</xdr:rowOff>
        </xdr:to>
        <xdr:pic>
          <xdr:nvPicPr>
            <xdr:cNvPr id="268917" name="Picture 18672">
              <a:extLst>
                <a:ext uri="{FF2B5EF4-FFF2-40B4-BE49-F238E27FC236}">
                  <a16:creationId xmlns:a16="http://schemas.microsoft.com/office/drawing/2014/main" id="{721FE95A-3760-AD0A-790F-C791CEDA57CB}"/>
                </a:ext>
              </a:extLst>
            </xdr:cNvPr>
            <xdr:cNvPicPr>
              <a:picLocks noChangeAspect="1" noChangeArrowheads="1"/>
              <a:extLst>
                <a:ext uri="{84589F7E-364E-4C9E-8A38-B11213B215E9}">
                  <a14:cameraTool cellRange="'MEM. CÁLCULO'!$D$249:$N$252" spid="_x0000_s319944"/>
                </a:ext>
              </a:extLst>
            </xdr:cNvPicPr>
          </xdr:nvPicPr>
          <xdr:blipFill>
            <a:blip xmlns:r="http://schemas.openxmlformats.org/officeDocument/2006/relationships" r:embed="rId51"/>
            <a:srcRect/>
            <a:stretch>
              <a:fillRect/>
            </a:stretch>
          </xdr:blipFill>
          <xdr:spPr bwMode="auto">
            <a:xfrm>
              <a:off x="12336780" y="34549080"/>
              <a:ext cx="6423660" cy="6400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53340</xdr:colOff>
          <xdr:row>60</xdr:row>
          <xdr:rowOff>30480</xdr:rowOff>
        </xdr:from>
        <xdr:to>
          <xdr:col>11</xdr:col>
          <xdr:colOff>0</xdr:colOff>
          <xdr:row>60</xdr:row>
          <xdr:rowOff>1112520</xdr:rowOff>
        </xdr:to>
        <xdr:pic>
          <xdr:nvPicPr>
            <xdr:cNvPr id="268918" name="Picture 18673">
              <a:extLst>
                <a:ext uri="{FF2B5EF4-FFF2-40B4-BE49-F238E27FC236}">
                  <a16:creationId xmlns:a16="http://schemas.microsoft.com/office/drawing/2014/main" id="{0C753DC4-BF8E-FCF1-4351-A8A5A2F9EA86}"/>
                </a:ext>
              </a:extLst>
            </xdr:cNvPr>
            <xdr:cNvPicPr>
              <a:picLocks noChangeAspect="1" noChangeArrowheads="1"/>
              <a:extLst>
                <a:ext uri="{84589F7E-364E-4C9E-8A38-B11213B215E9}">
                  <a14:cameraTool cellRange="'MEM. CÁLCULO'!$D$259:$N$266" spid="_x0000_s319945"/>
                </a:ext>
              </a:extLst>
            </xdr:cNvPicPr>
          </xdr:nvPicPr>
          <xdr:blipFill>
            <a:blip xmlns:r="http://schemas.openxmlformats.org/officeDocument/2006/relationships" r:embed="rId64"/>
            <a:srcRect/>
            <a:stretch>
              <a:fillRect/>
            </a:stretch>
          </xdr:blipFill>
          <xdr:spPr bwMode="auto">
            <a:xfrm>
              <a:off x="12329160" y="37536120"/>
              <a:ext cx="6431280" cy="10820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53340</xdr:colOff>
          <xdr:row>64</xdr:row>
          <xdr:rowOff>53340</xdr:rowOff>
        </xdr:from>
        <xdr:to>
          <xdr:col>11</xdr:col>
          <xdr:colOff>0</xdr:colOff>
          <xdr:row>64</xdr:row>
          <xdr:rowOff>731520</xdr:rowOff>
        </xdr:to>
        <xdr:pic>
          <xdr:nvPicPr>
            <xdr:cNvPr id="268919" name="Picture 18674">
              <a:extLst>
                <a:ext uri="{FF2B5EF4-FFF2-40B4-BE49-F238E27FC236}">
                  <a16:creationId xmlns:a16="http://schemas.microsoft.com/office/drawing/2014/main" id="{2C996271-EB84-34F0-46C2-034454B17D64}"/>
                </a:ext>
              </a:extLst>
            </xdr:cNvPr>
            <xdr:cNvPicPr>
              <a:picLocks noChangeAspect="1" noChangeArrowheads="1"/>
              <a:extLst>
                <a:ext uri="{84589F7E-364E-4C9E-8A38-B11213B215E9}">
                  <a14:cameraTool cellRange="'MEM. CÁLCULO'!$D$282:$N$286" spid="_x0000_s319946"/>
                </a:ext>
              </a:extLst>
            </xdr:cNvPicPr>
          </xdr:nvPicPr>
          <xdr:blipFill>
            <a:blip xmlns:r="http://schemas.openxmlformats.org/officeDocument/2006/relationships" r:embed="rId65"/>
            <a:srcRect/>
            <a:stretch>
              <a:fillRect/>
            </a:stretch>
          </xdr:blipFill>
          <xdr:spPr bwMode="auto">
            <a:xfrm>
              <a:off x="12329160" y="40706040"/>
              <a:ext cx="6431280" cy="6781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66</xdr:row>
          <xdr:rowOff>30480</xdr:rowOff>
        </xdr:from>
        <xdr:to>
          <xdr:col>11</xdr:col>
          <xdr:colOff>0</xdr:colOff>
          <xdr:row>66</xdr:row>
          <xdr:rowOff>571500</xdr:rowOff>
        </xdr:to>
        <xdr:pic>
          <xdr:nvPicPr>
            <xdr:cNvPr id="268920" name="Picture 18675">
              <a:extLst>
                <a:ext uri="{FF2B5EF4-FFF2-40B4-BE49-F238E27FC236}">
                  <a16:creationId xmlns:a16="http://schemas.microsoft.com/office/drawing/2014/main" id="{95D97E4C-BAFA-7EB8-F4BE-9ED949AF3C33}"/>
                </a:ext>
              </a:extLst>
            </xdr:cNvPr>
            <xdr:cNvPicPr>
              <a:picLocks noChangeAspect="1" noChangeArrowheads="1"/>
              <a:extLst>
                <a:ext uri="{84589F7E-364E-4C9E-8A38-B11213B215E9}">
                  <a14:cameraTool cellRange="'MEM. CÁLCULO'!$D$291:$N$294" spid="_x0000_s319947"/>
                </a:ext>
              </a:extLst>
            </xdr:cNvPicPr>
          </xdr:nvPicPr>
          <xdr:blipFill>
            <a:blip xmlns:r="http://schemas.openxmlformats.org/officeDocument/2006/relationships" r:embed="rId66"/>
            <a:srcRect/>
            <a:stretch>
              <a:fillRect/>
            </a:stretch>
          </xdr:blipFill>
          <xdr:spPr bwMode="auto">
            <a:xfrm>
              <a:off x="12336780" y="41871900"/>
              <a:ext cx="6423660" cy="5410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74</xdr:row>
          <xdr:rowOff>53340</xdr:rowOff>
        </xdr:from>
        <xdr:to>
          <xdr:col>11</xdr:col>
          <xdr:colOff>0</xdr:colOff>
          <xdr:row>75</xdr:row>
          <xdr:rowOff>121920</xdr:rowOff>
        </xdr:to>
        <xdr:pic>
          <xdr:nvPicPr>
            <xdr:cNvPr id="268921" name="Picture 18676">
              <a:extLst>
                <a:ext uri="{FF2B5EF4-FFF2-40B4-BE49-F238E27FC236}">
                  <a16:creationId xmlns:a16="http://schemas.microsoft.com/office/drawing/2014/main" id="{1CAE9E6F-F5DD-1234-11AC-ACA324713D00}"/>
                </a:ext>
              </a:extLst>
            </xdr:cNvPr>
            <xdr:cNvPicPr>
              <a:picLocks noChangeAspect="1" noChangeArrowheads="1"/>
              <a:extLst>
                <a:ext uri="{84589F7E-364E-4C9E-8A38-B11213B215E9}">
                  <a14:cameraTool cellRange="'MEM. CÁLCULO'!$D$330:$N$334" spid="_x0000_s319948"/>
                </a:ext>
              </a:extLst>
            </xdr:cNvPicPr>
          </xdr:nvPicPr>
          <xdr:blipFill>
            <a:blip xmlns:r="http://schemas.openxmlformats.org/officeDocument/2006/relationships" r:embed="rId67"/>
            <a:srcRect/>
            <a:stretch>
              <a:fillRect/>
            </a:stretch>
          </xdr:blipFill>
          <xdr:spPr bwMode="auto">
            <a:xfrm>
              <a:off x="12306300" y="47876460"/>
              <a:ext cx="6454140" cy="93726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72</xdr:row>
          <xdr:rowOff>91440</xdr:rowOff>
        </xdr:from>
        <xdr:to>
          <xdr:col>11</xdr:col>
          <xdr:colOff>0</xdr:colOff>
          <xdr:row>72</xdr:row>
          <xdr:rowOff>769620</xdr:rowOff>
        </xdr:to>
        <xdr:pic>
          <xdr:nvPicPr>
            <xdr:cNvPr id="268922" name="Picture 18677">
              <a:extLst>
                <a:ext uri="{FF2B5EF4-FFF2-40B4-BE49-F238E27FC236}">
                  <a16:creationId xmlns:a16="http://schemas.microsoft.com/office/drawing/2014/main" id="{DA4278DF-2E83-69EE-DF95-478B0E900B83}"/>
                </a:ext>
              </a:extLst>
            </xdr:cNvPr>
            <xdr:cNvPicPr>
              <a:picLocks noChangeAspect="1" noChangeArrowheads="1"/>
              <a:extLst>
                <a:ext uri="{84589F7E-364E-4C9E-8A38-B11213B215E9}">
                  <a14:cameraTool cellRange="'MEM. CÁLCULO'!$D$321:$N$325" spid="_x0000_s319949"/>
                </a:ext>
              </a:extLst>
            </xdr:cNvPicPr>
          </xdr:nvPicPr>
          <xdr:blipFill>
            <a:blip xmlns:r="http://schemas.openxmlformats.org/officeDocument/2006/relationships" r:embed="rId140"/>
            <a:srcRect/>
            <a:stretch>
              <a:fillRect/>
            </a:stretch>
          </xdr:blipFill>
          <xdr:spPr bwMode="auto">
            <a:xfrm>
              <a:off x="12336780" y="44592240"/>
              <a:ext cx="6423660" cy="6781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123</xdr:row>
          <xdr:rowOff>38100</xdr:rowOff>
        </xdr:from>
        <xdr:to>
          <xdr:col>11</xdr:col>
          <xdr:colOff>0</xdr:colOff>
          <xdr:row>123</xdr:row>
          <xdr:rowOff>579120</xdr:rowOff>
        </xdr:to>
        <xdr:pic>
          <xdr:nvPicPr>
            <xdr:cNvPr id="268923" name="Picture 18678">
              <a:extLst>
                <a:ext uri="{FF2B5EF4-FFF2-40B4-BE49-F238E27FC236}">
                  <a16:creationId xmlns:a16="http://schemas.microsoft.com/office/drawing/2014/main" id="{0BF9F5F5-476E-E403-240B-E6C29698CAD6}"/>
                </a:ext>
              </a:extLst>
            </xdr:cNvPr>
            <xdr:cNvPicPr>
              <a:picLocks noChangeAspect="1" noChangeArrowheads="1"/>
              <a:extLst>
                <a:ext uri="{84589F7E-364E-4C9E-8A38-B11213B215E9}">
                  <a14:cameraTool cellRange="'MEM. CÁLCULO'!$D$527:$N$530" spid="_x0000_s319950"/>
                </a:ext>
              </a:extLst>
            </xdr:cNvPicPr>
          </xdr:nvPicPr>
          <xdr:blipFill>
            <a:blip xmlns:r="http://schemas.openxmlformats.org/officeDocument/2006/relationships" r:embed="rId69"/>
            <a:srcRect/>
            <a:stretch>
              <a:fillRect/>
            </a:stretch>
          </xdr:blipFill>
          <xdr:spPr bwMode="auto">
            <a:xfrm>
              <a:off x="12321540" y="71460360"/>
              <a:ext cx="6438900" cy="5410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53340</xdr:colOff>
          <xdr:row>125</xdr:row>
          <xdr:rowOff>76200</xdr:rowOff>
        </xdr:from>
        <xdr:to>
          <xdr:col>11</xdr:col>
          <xdr:colOff>0</xdr:colOff>
          <xdr:row>125</xdr:row>
          <xdr:rowOff>320040</xdr:rowOff>
        </xdr:to>
        <xdr:pic>
          <xdr:nvPicPr>
            <xdr:cNvPr id="268924" name="Picture 18679">
              <a:extLst>
                <a:ext uri="{FF2B5EF4-FFF2-40B4-BE49-F238E27FC236}">
                  <a16:creationId xmlns:a16="http://schemas.microsoft.com/office/drawing/2014/main" id="{23C206F0-ED30-7FB7-A79E-A693AA98227C}"/>
                </a:ext>
              </a:extLst>
            </xdr:cNvPr>
            <xdr:cNvPicPr>
              <a:picLocks noChangeAspect="1" noChangeArrowheads="1"/>
              <a:extLst>
                <a:ext uri="{84589F7E-364E-4C9E-8A38-B11213B215E9}">
                  <a14:cameraTool cellRange="'MEM. CÁLCULO'!$D$535:$N$535" spid="_x0000_s319951"/>
                </a:ext>
              </a:extLst>
            </xdr:cNvPicPr>
          </xdr:nvPicPr>
          <xdr:blipFill>
            <a:blip xmlns:r="http://schemas.openxmlformats.org/officeDocument/2006/relationships" r:embed="rId18"/>
            <a:srcRect/>
            <a:stretch>
              <a:fillRect/>
            </a:stretch>
          </xdr:blipFill>
          <xdr:spPr bwMode="auto">
            <a:xfrm>
              <a:off x="12329160" y="72450960"/>
              <a:ext cx="6431280" cy="2438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127</xdr:row>
          <xdr:rowOff>60960</xdr:rowOff>
        </xdr:from>
        <xdr:to>
          <xdr:col>11</xdr:col>
          <xdr:colOff>0</xdr:colOff>
          <xdr:row>127</xdr:row>
          <xdr:rowOff>281940</xdr:rowOff>
        </xdr:to>
        <xdr:pic>
          <xdr:nvPicPr>
            <xdr:cNvPr id="268925" name="Picture 18680">
              <a:extLst>
                <a:ext uri="{FF2B5EF4-FFF2-40B4-BE49-F238E27FC236}">
                  <a16:creationId xmlns:a16="http://schemas.microsoft.com/office/drawing/2014/main" id="{27395DF6-1331-25F9-4CBF-6278BCDEDD35}"/>
                </a:ext>
              </a:extLst>
            </xdr:cNvPr>
            <xdr:cNvPicPr>
              <a:picLocks noChangeAspect="1" noChangeArrowheads="1"/>
              <a:extLst>
                <a:ext uri="{84589F7E-364E-4C9E-8A38-B11213B215E9}">
                  <a14:cameraTool cellRange="'MEM. CÁLCULO'!$D$540:$N$540" spid="_x0000_s319952"/>
                </a:ext>
              </a:extLst>
            </xdr:cNvPicPr>
          </xdr:nvPicPr>
          <xdr:blipFill>
            <a:blip xmlns:r="http://schemas.openxmlformats.org/officeDocument/2006/relationships" r:embed="rId19"/>
            <a:srcRect/>
            <a:stretch>
              <a:fillRect/>
            </a:stretch>
          </xdr:blipFill>
          <xdr:spPr bwMode="auto">
            <a:xfrm>
              <a:off x="12306300" y="73441560"/>
              <a:ext cx="6454140" cy="2209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135</xdr:row>
          <xdr:rowOff>53340</xdr:rowOff>
        </xdr:from>
        <xdr:to>
          <xdr:col>11</xdr:col>
          <xdr:colOff>0</xdr:colOff>
          <xdr:row>135</xdr:row>
          <xdr:rowOff>998220</xdr:rowOff>
        </xdr:to>
        <xdr:pic>
          <xdr:nvPicPr>
            <xdr:cNvPr id="268926" name="Picture 18681">
              <a:extLst>
                <a:ext uri="{FF2B5EF4-FFF2-40B4-BE49-F238E27FC236}">
                  <a16:creationId xmlns:a16="http://schemas.microsoft.com/office/drawing/2014/main" id="{DA3FCC5B-0646-014F-1C64-098A7A7A4542}"/>
                </a:ext>
              </a:extLst>
            </xdr:cNvPr>
            <xdr:cNvPicPr>
              <a:picLocks noChangeAspect="1" noChangeArrowheads="1"/>
              <a:extLst>
                <a:ext uri="{84589F7E-364E-4C9E-8A38-B11213B215E9}">
                  <a14:cameraTool cellRange="'MEM. CÁLCULO'!$D$557:$N$563" spid="_x0000_s319953"/>
                </a:ext>
              </a:extLst>
            </xdr:cNvPicPr>
          </xdr:nvPicPr>
          <xdr:blipFill>
            <a:blip xmlns:r="http://schemas.openxmlformats.org/officeDocument/2006/relationships" r:embed="rId149"/>
            <a:srcRect/>
            <a:stretch>
              <a:fillRect/>
            </a:stretch>
          </xdr:blipFill>
          <xdr:spPr bwMode="auto">
            <a:xfrm>
              <a:off x="12321540" y="76619100"/>
              <a:ext cx="6438900" cy="9448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140</xdr:row>
          <xdr:rowOff>45720</xdr:rowOff>
        </xdr:from>
        <xdr:to>
          <xdr:col>11</xdr:col>
          <xdr:colOff>0</xdr:colOff>
          <xdr:row>140</xdr:row>
          <xdr:rowOff>586740</xdr:rowOff>
        </xdr:to>
        <xdr:pic>
          <xdr:nvPicPr>
            <xdr:cNvPr id="268927" name="Picture 18682">
              <a:extLst>
                <a:ext uri="{FF2B5EF4-FFF2-40B4-BE49-F238E27FC236}">
                  <a16:creationId xmlns:a16="http://schemas.microsoft.com/office/drawing/2014/main" id="{1DFCE555-F1EB-72DB-BA80-E31C7AC27888}"/>
                </a:ext>
              </a:extLst>
            </xdr:cNvPr>
            <xdr:cNvPicPr>
              <a:picLocks noChangeAspect="1" noChangeArrowheads="1"/>
              <a:extLst>
                <a:ext uri="{84589F7E-364E-4C9E-8A38-B11213B215E9}">
                  <a14:cameraTool cellRange="'MEM. CÁLCULO'!$D$579:$N$582" spid="_x0000_s319954"/>
                </a:ext>
              </a:extLst>
            </xdr:cNvPicPr>
          </xdr:nvPicPr>
          <xdr:blipFill>
            <a:blip xmlns:r="http://schemas.openxmlformats.org/officeDocument/2006/relationships" r:embed="rId21"/>
            <a:srcRect/>
            <a:stretch>
              <a:fillRect/>
            </a:stretch>
          </xdr:blipFill>
          <xdr:spPr bwMode="auto">
            <a:xfrm>
              <a:off x="12306300" y="82966560"/>
              <a:ext cx="6454140" cy="5410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53340</xdr:colOff>
          <xdr:row>142</xdr:row>
          <xdr:rowOff>53340</xdr:rowOff>
        </xdr:from>
        <xdr:to>
          <xdr:col>11</xdr:col>
          <xdr:colOff>0</xdr:colOff>
          <xdr:row>142</xdr:row>
          <xdr:rowOff>723900</xdr:rowOff>
        </xdr:to>
        <xdr:pic>
          <xdr:nvPicPr>
            <xdr:cNvPr id="268928" name="Picture 18683">
              <a:extLst>
                <a:ext uri="{FF2B5EF4-FFF2-40B4-BE49-F238E27FC236}">
                  <a16:creationId xmlns:a16="http://schemas.microsoft.com/office/drawing/2014/main" id="{690A542C-8336-ACC2-FB95-CDE3B49250EB}"/>
                </a:ext>
              </a:extLst>
            </xdr:cNvPr>
            <xdr:cNvPicPr>
              <a:picLocks noChangeAspect="1" noChangeArrowheads="1"/>
              <a:extLst>
                <a:ext uri="{84589F7E-364E-4C9E-8A38-B11213B215E9}">
                  <a14:cameraTool cellRange="'MEM. CÁLCULO'!$D$587:$N$591" spid="_x0000_s319955"/>
                </a:ext>
              </a:extLst>
            </xdr:cNvPicPr>
          </xdr:nvPicPr>
          <xdr:blipFill>
            <a:blip xmlns:r="http://schemas.openxmlformats.org/officeDocument/2006/relationships" r:embed="rId22"/>
            <a:srcRect/>
            <a:stretch>
              <a:fillRect/>
            </a:stretch>
          </xdr:blipFill>
          <xdr:spPr bwMode="auto">
            <a:xfrm>
              <a:off x="12329160" y="84764880"/>
              <a:ext cx="6431280" cy="67056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144</xdr:row>
          <xdr:rowOff>53340</xdr:rowOff>
        </xdr:from>
        <xdr:to>
          <xdr:col>11</xdr:col>
          <xdr:colOff>0</xdr:colOff>
          <xdr:row>144</xdr:row>
          <xdr:rowOff>861060</xdr:rowOff>
        </xdr:to>
        <xdr:pic>
          <xdr:nvPicPr>
            <xdr:cNvPr id="268929" name="Picture 18684">
              <a:extLst>
                <a:ext uri="{FF2B5EF4-FFF2-40B4-BE49-F238E27FC236}">
                  <a16:creationId xmlns:a16="http://schemas.microsoft.com/office/drawing/2014/main" id="{3ACBDB03-023A-97DA-87AA-AD257F6B1294}"/>
                </a:ext>
              </a:extLst>
            </xdr:cNvPr>
            <xdr:cNvPicPr>
              <a:picLocks noChangeAspect="1" noChangeArrowheads="1"/>
              <a:extLst>
                <a:ext uri="{84589F7E-364E-4C9E-8A38-B11213B215E9}">
                  <a14:cameraTool cellRange="'MEM. CÁLCULO'!$D$596:$N$601" spid="_x0000_s319956"/>
                </a:ext>
              </a:extLst>
            </xdr:cNvPicPr>
          </xdr:nvPicPr>
          <xdr:blipFill>
            <a:blip xmlns:r="http://schemas.openxmlformats.org/officeDocument/2006/relationships" r:embed="rId72"/>
            <a:srcRect/>
            <a:stretch>
              <a:fillRect/>
            </a:stretch>
          </xdr:blipFill>
          <xdr:spPr bwMode="auto">
            <a:xfrm>
              <a:off x="12352020" y="87447120"/>
              <a:ext cx="6408420" cy="8077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145</xdr:row>
          <xdr:rowOff>60960</xdr:rowOff>
        </xdr:from>
        <xdr:to>
          <xdr:col>11</xdr:col>
          <xdr:colOff>0</xdr:colOff>
          <xdr:row>145</xdr:row>
          <xdr:rowOff>609600</xdr:rowOff>
        </xdr:to>
        <xdr:pic>
          <xdr:nvPicPr>
            <xdr:cNvPr id="268930" name="Picture 18685">
              <a:extLst>
                <a:ext uri="{FF2B5EF4-FFF2-40B4-BE49-F238E27FC236}">
                  <a16:creationId xmlns:a16="http://schemas.microsoft.com/office/drawing/2014/main" id="{5D459F0F-619D-9295-45A5-03D180B63A6B}"/>
                </a:ext>
              </a:extLst>
            </xdr:cNvPr>
            <xdr:cNvPicPr>
              <a:picLocks noChangeAspect="1" noChangeArrowheads="1"/>
              <a:extLst>
                <a:ext uri="{84589F7E-364E-4C9E-8A38-B11213B215E9}">
                  <a14:cameraTool cellRange="'MEM. CÁLCULO'!$D$606:$N$609" spid="_x0000_s319957"/>
                </a:ext>
              </a:extLst>
            </xdr:cNvPicPr>
          </xdr:nvPicPr>
          <xdr:blipFill>
            <a:blip xmlns:r="http://schemas.openxmlformats.org/officeDocument/2006/relationships" r:embed="rId24"/>
            <a:srcRect/>
            <a:stretch>
              <a:fillRect/>
            </a:stretch>
          </xdr:blipFill>
          <xdr:spPr bwMode="auto">
            <a:xfrm>
              <a:off x="12321540" y="88666320"/>
              <a:ext cx="6438900" cy="5486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53340</xdr:colOff>
          <xdr:row>147</xdr:row>
          <xdr:rowOff>53340</xdr:rowOff>
        </xdr:from>
        <xdr:to>
          <xdr:col>11</xdr:col>
          <xdr:colOff>0</xdr:colOff>
          <xdr:row>147</xdr:row>
          <xdr:rowOff>594360</xdr:rowOff>
        </xdr:to>
        <xdr:pic>
          <xdr:nvPicPr>
            <xdr:cNvPr id="268931" name="Picture 18686">
              <a:extLst>
                <a:ext uri="{FF2B5EF4-FFF2-40B4-BE49-F238E27FC236}">
                  <a16:creationId xmlns:a16="http://schemas.microsoft.com/office/drawing/2014/main" id="{AFD8019D-AA5D-BFAC-BBD6-68E1D469FCB1}"/>
                </a:ext>
              </a:extLst>
            </xdr:cNvPr>
            <xdr:cNvPicPr>
              <a:picLocks noChangeAspect="1" noChangeArrowheads="1"/>
              <a:extLst>
                <a:ext uri="{84589F7E-364E-4C9E-8A38-B11213B215E9}">
                  <a14:cameraTool cellRange="'MEM. CÁLCULO'!$D$614:$N$617" spid="_x0000_s319958"/>
                </a:ext>
              </a:extLst>
            </xdr:cNvPicPr>
          </xdr:nvPicPr>
          <xdr:blipFill>
            <a:blip xmlns:r="http://schemas.openxmlformats.org/officeDocument/2006/relationships" r:embed="rId25"/>
            <a:srcRect/>
            <a:stretch>
              <a:fillRect/>
            </a:stretch>
          </xdr:blipFill>
          <xdr:spPr bwMode="auto">
            <a:xfrm>
              <a:off x="12329160" y="90304620"/>
              <a:ext cx="6431280" cy="5410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150</xdr:row>
          <xdr:rowOff>60960</xdr:rowOff>
        </xdr:from>
        <xdr:to>
          <xdr:col>11</xdr:col>
          <xdr:colOff>0</xdr:colOff>
          <xdr:row>150</xdr:row>
          <xdr:rowOff>1127760</xdr:rowOff>
        </xdr:to>
        <xdr:pic>
          <xdr:nvPicPr>
            <xdr:cNvPr id="268932" name="Picture 18687">
              <a:extLst>
                <a:ext uri="{FF2B5EF4-FFF2-40B4-BE49-F238E27FC236}">
                  <a16:creationId xmlns:a16="http://schemas.microsoft.com/office/drawing/2014/main" id="{E6D794C9-1747-46F2-DAD5-C64B983348DD}"/>
                </a:ext>
              </a:extLst>
            </xdr:cNvPr>
            <xdr:cNvPicPr>
              <a:picLocks noChangeAspect="1" noChangeArrowheads="1"/>
              <a:extLst>
                <a:ext uri="{84589F7E-364E-4C9E-8A38-B11213B215E9}">
                  <a14:cameraTool cellRange="'MEM. CÁLCULO'!$D$628:$N$635" spid="_x0000_s319959"/>
                </a:ext>
              </a:extLst>
            </xdr:cNvPicPr>
          </xdr:nvPicPr>
          <xdr:blipFill>
            <a:blip xmlns:r="http://schemas.openxmlformats.org/officeDocument/2006/relationships" r:embed="rId74"/>
            <a:srcRect/>
            <a:stretch>
              <a:fillRect/>
            </a:stretch>
          </xdr:blipFill>
          <xdr:spPr bwMode="auto">
            <a:xfrm>
              <a:off x="12321540" y="92087700"/>
              <a:ext cx="6438900" cy="106680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53340</xdr:colOff>
          <xdr:row>152</xdr:row>
          <xdr:rowOff>160020</xdr:rowOff>
        </xdr:from>
        <xdr:to>
          <xdr:col>11</xdr:col>
          <xdr:colOff>0</xdr:colOff>
          <xdr:row>154</xdr:row>
          <xdr:rowOff>7619</xdr:rowOff>
        </xdr:to>
        <xdr:pic>
          <xdr:nvPicPr>
            <xdr:cNvPr id="268933" name="Picture 18688">
              <a:extLst>
                <a:ext uri="{FF2B5EF4-FFF2-40B4-BE49-F238E27FC236}">
                  <a16:creationId xmlns:a16="http://schemas.microsoft.com/office/drawing/2014/main" id="{FE16CCC7-A257-6668-B5A9-3D3596E5EE78}"/>
                </a:ext>
              </a:extLst>
            </xdr:cNvPr>
            <xdr:cNvPicPr>
              <a:picLocks noChangeAspect="1" noChangeArrowheads="1"/>
              <a:extLst>
                <a:ext uri="{84589F7E-364E-4C9E-8A38-B11213B215E9}">
                  <a14:cameraTool cellRange="'MEM. CÁLCULO'!$D$640:$N$645" spid="_x0000_s319960"/>
                </a:ext>
              </a:extLst>
            </xdr:cNvPicPr>
          </xdr:nvPicPr>
          <xdr:blipFill>
            <a:blip xmlns:r="http://schemas.openxmlformats.org/officeDocument/2006/relationships" r:embed="rId27"/>
            <a:srcRect/>
            <a:stretch>
              <a:fillRect/>
            </a:stretch>
          </xdr:blipFill>
          <xdr:spPr bwMode="auto">
            <a:xfrm>
              <a:off x="12329160" y="94335600"/>
              <a:ext cx="6431280" cy="10439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53340</xdr:colOff>
          <xdr:row>156</xdr:row>
          <xdr:rowOff>137160</xdr:rowOff>
        </xdr:from>
        <xdr:to>
          <xdr:col>11</xdr:col>
          <xdr:colOff>0</xdr:colOff>
          <xdr:row>157</xdr:row>
          <xdr:rowOff>182880</xdr:rowOff>
        </xdr:to>
        <xdr:pic>
          <xdr:nvPicPr>
            <xdr:cNvPr id="268934" name="Picture 18689">
              <a:extLst>
                <a:ext uri="{FF2B5EF4-FFF2-40B4-BE49-F238E27FC236}">
                  <a16:creationId xmlns:a16="http://schemas.microsoft.com/office/drawing/2014/main" id="{21D95C63-2EDF-7B63-184B-832DD85A923F}"/>
                </a:ext>
              </a:extLst>
            </xdr:cNvPr>
            <xdr:cNvPicPr>
              <a:picLocks noChangeAspect="1" noChangeArrowheads="1"/>
              <a:extLst>
                <a:ext uri="{84589F7E-364E-4C9E-8A38-B11213B215E9}">
                  <a14:cameraTool cellRange="'MEM. CÁLCULO'!$D$655:$N$659" spid="_x0000_s319961"/>
                </a:ext>
              </a:extLst>
            </xdr:cNvPicPr>
          </xdr:nvPicPr>
          <xdr:blipFill>
            <a:blip xmlns:r="http://schemas.openxmlformats.org/officeDocument/2006/relationships" r:embed="rId28"/>
            <a:srcRect/>
            <a:stretch>
              <a:fillRect/>
            </a:stretch>
          </xdr:blipFill>
          <xdr:spPr bwMode="auto">
            <a:xfrm>
              <a:off x="12329160" y="95996760"/>
              <a:ext cx="6431280" cy="8305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191</xdr:row>
          <xdr:rowOff>45720</xdr:rowOff>
        </xdr:from>
        <xdr:to>
          <xdr:col>11</xdr:col>
          <xdr:colOff>0</xdr:colOff>
          <xdr:row>191</xdr:row>
          <xdr:rowOff>723900</xdr:rowOff>
        </xdr:to>
        <xdr:pic>
          <xdr:nvPicPr>
            <xdr:cNvPr id="268935" name="Picture 18690">
              <a:extLst>
                <a:ext uri="{FF2B5EF4-FFF2-40B4-BE49-F238E27FC236}">
                  <a16:creationId xmlns:a16="http://schemas.microsoft.com/office/drawing/2014/main" id="{8E874EBB-9DB2-C691-6ACB-6F763D5BC012}"/>
                </a:ext>
              </a:extLst>
            </xdr:cNvPr>
            <xdr:cNvPicPr>
              <a:picLocks noChangeAspect="1" noChangeArrowheads="1"/>
              <a:extLst>
                <a:ext uri="{84589F7E-364E-4C9E-8A38-B11213B215E9}">
                  <a14:cameraTool cellRange="'MEM. CÁLCULO'!$D$751:$N$755" spid="_x0000_s319962"/>
                </a:ext>
              </a:extLst>
            </xdr:cNvPicPr>
          </xdr:nvPicPr>
          <xdr:blipFill>
            <a:blip xmlns:r="http://schemas.openxmlformats.org/officeDocument/2006/relationships" r:embed="rId29"/>
            <a:srcRect/>
            <a:stretch>
              <a:fillRect/>
            </a:stretch>
          </xdr:blipFill>
          <xdr:spPr bwMode="auto">
            <a:xfrm>
              <a:off x="12344400" y="117401340"/>
              <a:ext cx="6416040" cy="6781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192</xdr:row>
          <xdr:rowOff>83820</xdr:rowOff>
        </xdr:from>
        <xdr:to>
          <xdr:col>11</xdr:col>
          <xdr:colOff>0</xdr:colOff>
          <xdr:row>192</xdr:row>
          <xdr:rowOff>762000</xdr:rowOff>
        </xdr:to>
        <xdr:pic>
          <xdr:nvPicPr>
            <xdr:cNvPr id="268936" name="Picture 18691">
              <a:extLst>
                <a:ext uri="{FF2B5EF4-FFF2-40B4-BE49-F238E27FC236}">
                  <a16:creationId xmlns:a16="http://schemas.microsoft.com/office/drawing/2014/main" id="{48C526F9-ADE9-BF2B-80D9-BED784A7E26F}"/>
                </a:ext>
              </a:extLst>
            </xdr:cNvPr>
            <xdr:cNvPicPr>
              <a:picLocks noChangeAspect="1" noChangeArrowheads="1"/>
              <a:extLst>
                <a:ext uri="{84589F7E-364E-4C9E-8A38-B11213B215E9}">
                  <a14:cameraTool cellRange="'MEM. CÁLCULO'!$D$760:$N$764" spid="_x0000_s319963"/>
                </a:ext>
              </a:extLst>
            </xdr:cNvPicPr>
          </xdr:nvPicPr>
          <xdr:blipFill>
            <a:blip xmlns:r="http://schemas.openxmlformats.org/officeDocument/2006/relationships" r:embed="rId30"/>
            <a:srcRect/>
            <a:stretch>
              <a:fillRect/>
            </a:stretch>
          </xdr:blipFill>
          <xdr:spPr bwMode="auto">
            <a:xfrm>
              <a:off x="12321540" y="118437660"/>
              <a:ext cx="6438900" cy="6781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194</xdr:row>
          <xdr:rowOff>91440</xdr:rowOff>
        </xdr:from>
        <xdr:to>
          <xdr:col>10</xdr:col>
          <xdr:colOff>3169920</xdr:colOff>
          <xdr:row>194</xdr:row>
          <xdr:rowOff>304800</xdr:rowOff>
        </xdr:to>
        <xdr:pic>
          <xdr:nvPicPr>
            <xdr:cNvPr id="268937" name="Picture 18692">
              <a:extLst>
                <a:ext uri="{FF2B5EF4-FFF2-40B4-BE49-F238E27FC236}">
                  <a16:creationId xmlns:a16="http://schemas.microsoft.com/office/drawing/2014/main" id="{28165B01-B5E2-1E7A-DB4A-000F9AF8F1C9}"/>
                </a:ext>
              </a:extLst>
            </xdr:cNvPr>
            <xdr:cNvPicPr>
              <a:picLocks noChangeAspect="1" noChangeArrowheads="1"/>
              <a:extLst>
                <a:ext uri="{84589F7E-364E-4C9E-8A38-B11213B215E9}">
                  <a14:cameraTool cellRange="'MEM. CÁLCULO'!$D$769:$N$769" spid="_x0000_s319964"/>
                </a:ext>
              </a:extLst>
            </xdr:cNvPicPr>
          </xdr:nvPicPr>
          <xdr:blipFill>
            <a:blip xmlns:r="http://schemas.openxmlformats.org/officeDocument/2006/relationships" r:embed="rId31"/>
            <a:srcRect/>
            <a:stretch>
              <a:fillRect/>
            </a:stretch>
          </xdr:blipFill>
          <xdr:spPr bwMode="auto">
            <a:xfrm>
              <a:off x="12336780" y="119702580"/>
              <a:ext cx="5486400" cy="21336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195</xdr:row>
          <xdr:rowOff>22860</xdr:rowOff>
        </xdr:from>
        <xdr:to>
          <xdr:col>10</xdr:col>
          <xdr:colOff>3139440</xdr:colOff>
          <xdr:row>195</xdr:row>
          <xdr:rowOff>213360</xdr:rowOff>
        </xdr:to>
        <xdr:pic>
          <xdr:nvPicPr>
            <xdr:cNvPr id="268938" name="Picture 18693">
              <a:extLst>
                <a:ext uri="{FF2B5EF4-FFF2-40B4-BE49-F238E27FC236}">
                  <a16:creationId xmlns:a16="http://schemas.microsoft.com/office/drawing/2014/main" id="{BF858E96-927E-FF2C-38E7-98D64A43170A}"/>
                </a:ext>
              </a:extLst>
            </xdr:cNvPr>
            <xdr:cNvPicPr>
              <a:picLocks noChangeAspect="1" noChangeArrowheads="1"/>
              <a:extLst>
                <a:ext uri="{84589F7E-364E-4C9E-8A38-B11213B215E9}">
                  <a14:cameraTool cellRange="'MEM. CÁLCULO'!$D$774:$N$774" spid="_x0000_s319965"/>
                </a:ext>
              </a:extLst>
            </xdr:cNvPicPr>
          </xdr:nvPicPr>
          <xdr:blipFill>
            <a:blip xmlns:r="http://schemas.openxmlformats.org/officeDocument/2006/relationships" r:embed="rId143"/>
            <a:srcRect/>
            <a:stretch>
              <a:fillRect/>
            </a:stretch>
          </xdr:blipFill>
          <xdr:spPr bwMode="auto">
            <a:xfrm>
              <a:off x="12306300" y="120114060"/>
              <a:ext cx="5486400" cy="19050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200</xdr:row>
          <xdr:rowOff>60960</xdr:rowOff>
        </xdr:from>
        <xdr:to>
          <xdr:col>11</xdr:col>
          <xdr:colOff>0</xdr:colOff>
          <xdr:row>200</xdr:row>
          <xdr:rowOff>739140</xdr:rowOff>
        </xdr:to>
        <xdr:pic>
          <xdr:nvPicPr>
            <xdr:cNvPr id="268939" name="Picture 18694">
              <a:extLst>
                <a:ext uri="{FF2B5EF4-FFF2-40B4-BE49-F238E27FC236}">
                  <a16:creationId xmlns:a16="http://schemas.microsoft.com/office/drawing/2014/main" id="{B89C5B40-9468-368F-896B-574B30E4BB20}"/>
                </a:ext>
              </a:extLst>
            </xdr:cNvPr>
            <xdr:cNvPicPr>
              <a:picLocks noChangeAspect="1" noChangeArrowheads="1"/>
              <a:extLst>
                <a:ext uri="{84589F7E-364E-4C9E-8A38-B11213B215E9}">
                  <a14:cameraTool cellRange="'MEM. CÁLCULO'!$D$791:$N$795" spid="_x0000_s319966"/>
                </a:ext>
              </a:extLst>
            </xdr:cNvPicPr>
          </xdr:nvPicPr>
          <xdr:blipFill>
            <a:blip xmlns:r="http://schemas.openxmlformats.org/officeDocument/2006/relationships" r:embed="rId78"/>
            <a:srcRect/>
            <a:stretch>
              <a:fillRect/>
            </a:stretch>
          </xdr:blipFill>
          <xdr:spPr bwMode="auto">
            <a:xfrm>
              <a:off x="12321540" y="122613420"/>
              <a:ext cx="6438900" cy="6781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204</xdr:row>
          <xdr:rowOff>53340</xdr:rowOff>
        </xdr:from>
        <xdr:to>
          <xdr:col>11</xdr:col>
          <xdr:colOff>0</xdr:colOff>
          <xdr:row>204</xdr:row>
          <xdr:rowOff>731520</xdr:rowOff>
        </xdr:to>
        <xdr:pic>
          <xdr:nvPicPr>
            <xdr:cNvPr id="268940" name="Picture 18695">
              <a:extLst>
                <a:ext uri="{FF2B5EF4-FFF2-40B4-BE49-F238E27FC236}">
                  <a16:creationId xmlns:a16="http://schemas.microsoft.com/office/drawing/2014/main" id="{40FF1FFE-9BBC-7B8E-D1AA-702069EC176F}"/>
                </a:ext>
              </a:extLst>
            </xdr:cNvPr>
            <xdr:cNvPicPr>
              <a:picLocks noChangeAspect="1" noChangeArrowheads="1"/>
              <a:extLst>
                <a:ext uri="{84589F7E-364E-4C9E-8A38-B11213B215E9}">
                  <a14:cameraTool cellRange="'MEM. CÁLCULO'!$D$802:$N$806" spid="_x0000_s319967"/>
                </a:ext>
              </a:extLst>
            </xdr:cNvPicPr>
          </xdr:nvPicPr>
          <xdr:blipFill>
            <a:blip xmlns:r="http://schemas.openxmlformats.org/officeDocument/2006/relationships" r:embed="rId144"/>
            <a:srcRect/>
            <a:stretch>
              <a:fillRect/>
            </a:stretch>
          </xdr:blipFill>
          <xdr:spPr bwMode="auto">
            <a:xfrm>
              <a:off x="12306300" y="124122180"/>
              <a:ext cx="6454140" cy="6781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206</xdr:row>
          <xdr:rowOff>30480</xdr:rowOff>
        </xdr:from>
        <xdr:to>
          <xdr:col>11</xdr:col>
          <xdr:colOff>0</xdr:colOff>
          <xdr:row>206</xdr:row>
          <xdr:rowOff>701040</xdr:rowOff>
        </xdr:to>
        <xdr:pic>
          <xdr:nvPicPr>
            <xdr:cNvPr id="268941" name="Picture 18696">
              <a:extLst>
                <a:ext uri="{FF2B5EF4-FFF2-40B4-BE49-F238E27FC236}">
                  <a16:creationId xmlns:a16="http://schemas.microsoft.com/office/drawing/2014/main" id="{00A9D776-A6B5-6D36-287F-29C6160ED0C9}"/>
                </a:ext>
              </a:extLst>
            </xdr:cNvPr>
            <xdr:cNvPicPr>
              <a:picLocks noChangeAspect="1" noChangeArrowheads="1"/>
              <a:extLst>
                <a:ext uri="{84589F7E-364E-4C9E-8A38-B11213B215E9}">
                  <a14:cameraTool cellRange="'MEM. CÁLCULO'!$D$811:$N$815" spid="_x0000_s319968"/>
                </a:ext>
              </a:extLst>
            </xdr:cNvPicPr>
          </xdr:nvPicPr>
          <xdr:blipFill>
            <a:blip xmlns:r="http://schemas.openxmlformats.org/officeDocument/2006/relationships" r:embed="rId35"/>
            <a:srcRect/>
            <a:stretch>
              <a:fillRect/>
            </a:stretch>
          </xdr:blipFill>
          <xdr:spPr bwMode="auto">
            <a:xfrm>
              <a:off x="12306300" y="125219460"/>
              <a:ext cx="6454140" cy="67056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53340</xdr:colOff>
          <xdr:row>207</xdr:row>
          <xdr:rowOff>60960</xdr:rowOff>
        </xdr:from>
        <xdr:to>
          <xdr:col>11</xdr:col>
          <xdr:colOff>0</xdr:colOff>
          <xdr:row>208</xdr:row>
          <xdr:rowOff>22860</xdr:rowOff>
        </xdr:to>
        <xdr:pic>
          <xdr:nvPicPr>
            <xdr:cNvPr id="268942" name="Picture 18697">
              <a:extLst>
                <a:ext uri="{FF2B5EF4-FFF2-40B4-BE49-F238E27FC236}">
                  <a16:creationId xmlns:a16="http://schemas.microsoft.com/office/drawing/2014/main" id="{F8836C8C-1944-BF26-8045-88CFDAD2870C}"/>
                </a:ext>
              </a:extLst>
            </xdr:cNvPr>
            <xdr:cNvPicPr>
              <a:picLocks noChangeAspect="1" noChangeArrowheads="1"/>
              <a:extLst>
                <a:ext uri="{84589F7E-364E-4C9E-8A38-B11213B215E9}">
                  <a14:cameraTool cellRange="'MEM. CÁLCULO'!$D$820:$N$824" spid="_x0000_s319969"/>
                </a:ext>
              </a:extLst>
            </xdr:cNvPicPr>
          </xdr:nvPicPr>
          <xdr:blipFill>
            <a:blip xmlns:r="http://schemas.openxmlformats.org/officeDocument/2006/relationships" r:embed="rId36"/>
            <a:srcRect/>
            <a:stretch>
              <a:fillRect/>
            </a:stretch>
          </xdr:blipFill>
          <xdr:spPr bwMode="auto">
            <a:xfrm>
              <a:off x="12329160" y="126164340"/>
              <a:ext cx="6431280" cy="86106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xdr:colOff>
          <xdr:row>209</xdr:row>
          <xdr:rowOff>38100</xdr:rowOff>
        </xdr:from>
        <xdr:to>
          <xdr:col>10</xdr:col>
          <xdr:colOff>3162300</xdr:colOff>
          <xdr:row>209</xdr:row>
          <xdr:rowOff>236220</xdr:rowOff>
        </xdr:to>
        <xdr:pic>
          <xdr:nvPicPr>
            <xdr:cNvPr id="268943" name="Picture 18698">
              <a:extLst>
                <a:ext uri="{FF2B5EF4-FFF2-40B4-BE49-F238E27FC236}">
                  <a16:creationId xmlns:a16="http://schemas.microsoft.com/office/drawing/2014/main" id="{DF88FE12-84E2-D103-3F74-8F7DB9C1D0A2}"/>
                </a:ext>
              </a:extLst>
            </xdr:cNvPr>
            <xdr:cNvPicPr>
              <a:picLocks noChangeAspect="1" noChangeArrowheads="1"/>
              <a:extLst>
                <a:ext uri="{84589F7E-364E-4C9E-8A38-B11213B215E9}">
                  <a14:cameraTool cellRange="'MEM. CÁLCULO'!$D$829:$N$829" spid="_x0000_s319970"/>
                </a:ext>
              </a:extLst>
            </xdr:cNvPicPr>
          </xdr:nvPicPr>
          <xdr:blipFill>
            <a:blip xmlns:r="http://schemas.openxmlformats.org/officeDocument/2006/relationships" r:embed="rId37"/>
            <a:srcRect/>
            <a:stretch>
              <a:fillRect/>
            </a:stretch>
          </xdr:blipFill>
          <xdr:spPr bwMode="auto">
            <a:xfrm>
              <a:off x="12283440" y="127543560"/>
              <a:ext cx="5532120" cy="1981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214</xdr:row>
          <xdr:rowOff>76200</xdr:rowOff>
        </xdr:from>
        <xdr:to>
          <xdr:col>10</xdr:col>
          <xdr:colOff>3177540</xdr:colOff>
          <xdr:row>214</xdr:row>
          <xdr:rowOff>312420</xdr:rowOff>
        </xdr:to>
        <xdr:pic>
          <xdr:nvPicPr>
            <xdr:cNvPr id="268944" name="Picture 18699">
              <a:extLst>
                <a:ext uri="{FF2B5EF4-FFF2-40B4-BE49-F238E27FC236}">
                  <a16:creationId xmlns:a16="http://schemas.microsoft.com/office/drawing/2014/main" id="{2E7D01DA-A3AC-EA74-4CC0-A0078E178982}"/>
                </a:ext>
              </a:extLst>
            </xdr:cNvPr>
            <xdr:cNvPicPr>
              <a:picLocks noChangeAspect="1" noChangeArrowheads="1"/>
              <a:extLst>
                <a:ext uri="{84589F7E-364E-4C9E-8A38-B11213B215E9}">
                  <a14:cameraTool cellRange="'MEM. CÁLCULO'!$D$844:$N$844" spid="_x0000_s319971"/>
                </a:ext>
              </a:extLst>
            </xdr:cNvPicPr>
          </xdr:nvPicPr>
          <xdr:blipFill>
            <a:blip xmlns:r="http://schemas.openxmlformats.org/officeDocument/2006/relationships" r:embed="rId38"/>
            <a:srcRect/>
            <a:stretch>
              <a:fillRect/>
            </a:stretch>
          </xdr:blipFill>
          <xdr:spPr bwMode="auto">
            <a:xfrm>
              <a:off x="12321540" y="130263900"/>
              <a:ext cx="5509260" cy="2362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216</xdr:row>
          <xdr:rowOff>76200</xdr:rowOff>
        </xdr:from>
        <xdr:to>
          <xdr:col>10</xdr:col>
          <xdr:colOff>3169920</xdr:colOff>
          <xdr:row>216</xdr:row>
          <xdr:rowOff>289560</xdr:rowOff>
        </xdr:to>
        <xdr:pic>
          <xdr:nvPicPr>
            <xdr:cNvPr id="268945" name="Picture 18700">
              <a:extLst>
                <a:ext uri="{FF2B5EF4-FFF2-40B4-BE49-F238E27FC236}">
                  <a16:creationId xmlns:a16="http://schemas.microsoft.com/office/drawing/2014/main" id="{36F30607-3312-1362-8F8D-797ACAB30CC3}"/>
                </a:ext>
              </a:extLst>
            </xdr:cNvPr>
            <xdr:cNvPicPr>
              <a:picLocks noChangeAspect="1" noChangeArrowheads="1"/>
              <a:extLst>
                <a:ext uri="{84589F7E-364E-4C9E-8A38-B11213B215E9}">
                  <a14:cameraTool cellRange="'MEM. CÁLCULO'!$D$851:$N$851" spid="_x0000_s319972"/>
                </a:ext>
              </a:extLst>
            </xdr:cNvPicPr>
          </xdr:nvPicPr>
          <xdr:blipFill>
            <a:blip xmlns:r="http://schemas.openxmlformats.org/officeDocument/2006/relationships" r:embed="rId39"/>
            <a:srcRect/>
            <a:stretch>
              <a:fillRect/>
            </a:stretch>
          </xdr:blipFill>
          <xdr:spPr bwMode="auto">
            <a:xfrm>
              <a:off x="12321540" y="131284980"/>
              <a:ext cx="5501640" cy="21336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218</xdr:row>
          <xdr:rowOff>91440</xdr:rowOff>
        </xdr:from>
        <xdr:to>
          <xdr:col>11</xdr:col>
          <xdr:colOff>0</xdr:colOff>
          <xdr:row>218</xdr:row>
          <xdr:rowOff>289560</xdr:rowOff>
        </xdr:to>
        <xdr:pic>
          <xdr:nvPicPr>
            <xdr:cNvPr id="268946" name="Picture 18701">
              <a:extLst>
                <a:ext uri="{FF2B5EF4-FFF2-40B4-BE49-F238E27FC236}">
                  <a16:creationId xmlns:a16="http://schemas.microsoft.com/office/drawing/2014/main" id="{D3DA3351-BF6E-D90F-6412-DA298C72FB7C}"/>
                </a:ext>
              </a:extLst>
            </xdr:cNvPr>
            <xdr:cNvPicPr>
              <a:picLocks noChangeAspect="1" noChangeArrowheads="1"/>
              <a:extLst>
                <a:ext uri="{84589F7E-364E-4C9E-8A38-B11213B215E9}">
                  <a14:cameraTool cellRange="'MEM. CÁLCULO'!$D$856:$N$856" spid="_x0000_s319973"/>
                </a:ext>
              </a:extLst>
            </xdr:cNvPicPr>
          </xdr:nvPicPr>
          <xdr:blipFill>
            <a:blip xmlns:r="http://schemas.openxmlformats.org/officeDocument/2006/relationships" r:embed="rId40"/>
            <a:srcRect/>
            <a:stretch>
              <a:fillRect/>
            </a:stretch>
          </xdr:blipFill>
          <xdr:spPr bwMode="auto">
            <a:xfrm>
              <a:off x="12344400" y="132877560"/>
              <a:ext cx="6416040" cy="1981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231</xdr:row>
          <xdr:rowOff>60960</xdr:rowOff>
        </xdr:from>
        <xdr:to>
          <xdr:col>11</xdr:col>
          <xdr:colOff>0</xdr:colOff>
          <xdr:row>231</xdr:row>
          <xdr:rowOff>228600</xdr:rowOff>
        </xdr:to>
        <xdr:pic>
          <xdr:nvPicPr>
            <xdr:cNvPr id="268947" name="Picture 18702">
              <a:extLst>
                <a:ext uri="{FF2B5EF4-FFF2-40B4-BE49-F238E27FC236}">
                  <a16:creationId xmlns:a16="http://schemas.microsoft.com/office/drawing/2014/main" id="{5BB6B43D-0D63-5136-31EC-DCC61247808D}"/>
                </a:ext>
              </a:extLst>
            </xdr:cNvPr>
            <xdr:cNvPicPr>
              <a:picLocks noChangeAspect="1" noChangeArrowheads="1"/>
              <a:extLst>
                <a:ext uri="{84589F7E-364E-4C9E-8A38-B11213B215E9}">
                  <a14:cameraTool cellRange="'MEM. CÁLCULO'!$D$894:$N$894" spid="_x0000_s319974"/>
                </a:ext>
              </a:extLst>
            </xdr:cNvPicPr>
          </xdr:nvPicPr>
          <xdr:blipFill>
            <a:blip xmlns:r="http://schemas.openxmlformats.org/officeDocument/2006/relationships" r:embed="rId168"/>
            <a:srcRect/>
            <a:stretch>
              <a:fillRect/>
            </a:stretch>
          </xdr:blipFill>
          <xdr:spPr bwMode="auto">
            <a:xfrm>
              <a:off x="12306300" y="140101320"/>
              <a:ext cx="6454140" cy="1676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237</xdr:row>
          <xdr:rowOff>152400</xdr:rowOff>
        </xdr:from>
        <xdr:to>
          <xdr:col>11</xdr:col>
          <xdr:colOff>0</xdr:colOff>
          <xdr:row>237</xdr:row>
          <xdr:rowOff>1767840</xdr:rowOff>
        </xdr:to>
        <xdr:pic>
          <xdr:nvPicPr>
            <xdr:cNvPr id="268948" name="Picture 18703">
              <a:extLst>
                <a:ext uri="{FF2B5EF4-FFF2-40B4-BE49-F238E27FC236}">
                  <a16:creationId xmlns:a16="http://schemas.microsoft.com/office/drawing/2014/main" id="{2F5CE70D-C3C2-30F8-4EDC-8F347F6AD135}"/>
                </a:ext>
              </a:extLst>
            </xdr:cNvPr>
            <xdr:cNvPicPr>
              <a:picLocks noChangeAspect="1" noChangeArrowheads="1"/>
              <a:extLst>
                <a:ext uri="{84589F7E-364E-4C9E-8A38-B11213B215E9}">
                  <a14:cameraTool cellRange="'MEM. CÁLCULO'!$D$910:$N$921" spid="_x0000_s319975"/>
                </a:ext>
              </a:extLst>
            </xdr:cNvPicPr>
          </xdr:nvPicPr>
          <xdr:blipFill>
            <a:blip xmlns:r="http://schemas.openxmlformats.org/officeDocument/2006/relationships" r:embed="rId169"/>
            <a:srcRect/>
            <a:stretch>
              <a:fillRect/>
            </a:stretch>
          </xdr:blipFill>
          <xdr:spPr bwMode="auto">
            <a:xfrm>
              <a:off x="12367260" y="141701520"/>
              <a:ext cx="6393180" cy="16154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54</xdr:row>
          <xdr:rowOff>30480</xdr:rowOff>
        </xdr:from>
        <xdr:to>
          <xdr:col>11</xdr:col>
          <xdr:colOff>0</xdr:colOff>
          <xdr:row>55</xdr:row>
          <xdr:rowOff>0</xdr:rowOff>
        </xdr:to>
        <xdr:pic>
          <xdr:nvPicPr>
            <xdr:cNvPr id="268949" name="Picture 18704">
              <a:extLst>
                <a:ext uri="{FF2B5EF4-FFF2-40B4-BE49-F238E27FC236}">
                  <a16:creationId xmlns:a16="http://schemas.microsoft.com/office/drawing/2014/main" id="{97CBDAB7-BF28-FFF5-8C3C-92C22777B876}"/>
                </a:ext>
              </a:extLst>
            </xdr:cNvPr>
            <xdr:cNvPicPr>
              <a:picLocks noChangeAspect="1" noChangeArrowheads="1"/>
              <a:extLst>
                <a:ext uri="{84589F7E-364E-4C9E-8A38-B11213B215E9}">
                  <a14:cameraTool cellRange="'MEM. CÁLCULO'!$D$234:$N$234" spid="_x0000_s319976"/>
                </a:ext>
              </a:extLst>
            </xdr:cNvPicPr>
          </xdr:nvPicPr>
          <xdr:blipFill>
            <a:blip xmlns:r="http://schemas.openxmlformats.org/officeDocument/2006/relationships" r:embed="rId43"/>
            <a:srcRect/>
            <a:stretch>
              <a:fillRect/>
            </a:stretch>
          </xdr:blipFill>
          <xdr:spPr bwMode="auto">
            <a:xfrm>
              <a:off x="12306300" y="33101280"/>
              <a:ext cx="6454140" cy="30480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38</xdr:row>
          <xdr:rowOff>129540</xdr:rowOff>
        </xdr:from>
        <xdr:to>
          <xdr:col>11</xdr:col>
          <xdr:colOff>0</xdr:colOff>
          <xdr:row>39</xdr:row>
          <xdr:rowOff>1341120</xdr:rowOff>
        </xdr:to>
        <xdr:pic>
          <xdr:nvPicPr>
            <xdr:cNvPr id="268950" name="Picture 217526">
              <a:extLst>
                <a:ext uri="{FF2B5EF4-FFF2-40B4-BE49-F238E27FC236}">
                  <a16:creationId xmlns:a16="http://schemas.microsoft.com/office/drawing/2014/main" id="{C5E729BF-E2E5-0B33-87C8-42FA09CB27D9}"/>
                </a:ext>
              </a:extLst>
            </xdr:cNvPr>
            <xdr:cNvPicPr>
              <a:picLocks noChangeAspect="1" noChangeArrowheads="1"/>
              <a:extLst>
                <a:ext uri="{84589F7E-364E-4C9E-8A38-B11213B215E9}">
                  <a14:cameraTool cellRange="'MEM. CÁLCULO'!$D$168:$N$175" spid="_x0000_s319977"/>
                </a:ext>
              </a:extLst>
            </xdr:cNvPicPr>
          </xdr:nvPicPr>
          <xdr:blipFill>
            <a:blip xmlns:r="http://schemas.openxmlformats.org/officeDocument/2006/relationships" r:embed="rId44"/>
            <a:srcRect/>
            <a:stretch>
              <a:fillRect/>
            </a:stretch>
          </xdr:blipFill>
          <xdr:spPr bwMode="auto">
            <a:xfrm>
              <a:off x="12352020" y="18889980"/>
              <a:ext cx="6408420" cy="13792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18</xdr:row>
          <xdr:rowOff>45720</xdr:rowOff>
        </xdr:from>
        <xdr:to>
          <xdr:col>10</xdr:col>
          <xdr:colOff>3124200</xdr:colOff>
          <xdr:row>18</xdr:row>
          <xdr:rowOff>586740</xdr:rowOff>
        </xdr:to>
        <xdr:pic>
          <xdr:nvPicPr>
            <xdr:cNvPr id="268951" name="Picture 5410">
              <a:extLst>
                <a:ext uri="{FF2B5EF4-FFF2-40B4-BE49-F238E27FC236}">
                  <a16:creationId xmlns:a16="http://schemas.microsoft.com/office/drawing/2014/main" id="{320EE042-3456-5CB5-0A2D-05B2D1B4F888}"/>
                </a:ext>
              </a:extLst>
            </xdr:cNvPr>
            <xdr:cNvPicPr>
              <a:picLocks noChangeAspect="1" noChangeArrowheads="1"/>
              <a:extLst>
                <a:ext uri="{84589F7E-364E-4C9E-8A38-B11213B215E9}">
                  <a14:cameraTool cellRange="'MEM. CÁLCULO'!$D$99:$N$102" spid="_x0000_s319978"/>
                </a:ext>
              </a:extLst>
            </xdr:cNvPicPr>
          </xdr:nvPicPr>
          <xdr:blipFill>
            <a:blip xmlns:r="http://schemas.openxmlformats.org/officeDocument/2006/relationships" r:embed="rId45"/>
            <a:srcRect/>
            <a:stretch>
              <a:fillRect/>
            </a:stretch>
          </xdr:blipFill>
          <xdr:spPr bwMode="auto">
            <a:xfrm>
              <a:off x="12313920" y="7353300"/>
              <a:ext cx="5463540" cy="5410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41</xdr:row>
          <xdr:rowOff>0</xdr:rowOff>
        </xdr:from>
        <xdr:to>
          <xdr:col>11</xdr:col>
          <xdr:colOff>0</xdr:colOff>
          <xdr:row>41</xdr:row>
          <xdr:rowOff>213360</xdr:rowOff>
        </xdr:to>
        <xdr:pic>
          <xdr:nvPicPr>
            <xdr:cNvPr id="268952" name="Picture 217528">
              <a:extLst>
                <a:ext uri="{FF2B5EF4-FFF2-40B4-BE49-F238E27FC236}">
                  <a16:creationId xmlns:a16="http://schemas.microsoft.com/office/drawing/2014/main" id="{D373E4DB-FB12-8D75-195E-F93ED8A9F08F}"/>
                </a:ext>
              </a:extLst>
            </xdr:cNvPr>
            <xdr:cNvPicPr>
              <a:picLocks noChangeAspect="1" noChangeArrowheads="1"/>
              <a:extLst>
                <a:ext uri="{84589F7E-364E-4C9E-8A38-B11213B215E9}">
                  <a14:cameraTool cellRange="'MEM. CÁLCULO'!$D$180:$N$180" spid="_x0000_s319979"/>
                </a:ext>
              </a:extLst>
            </xdr:cNvPicPr>
          </xdr:nvPicPr>
          <xdr:blipFill>
            <a:blip xmlns:r="http://schemas.openxmlformats.org/officeDocument/2006/relationships" r:embed="rId4"/>
            <a:srcRect/>
            <a:stretch>
              <a:fillRect/>
            </a:stretch>
          </xdr:blipFill>
          <xdr:spPr bwMode="auto">
            <a:xfrm>
              <a:off x="12344400" y="20878800"/>
              <a:ext cx="6416040" cy="21336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83820</xdr:colOff>
          <xdr:row>43</xdr:row>
          <xdr:rowOff>0</xdr:rowOff>
        </xdr:from>
        <xdr:to>
          <xdr:col>11</xdr:col>
          <xdr:colOff>0</xdr:colOff>
          <xdr:row>43</xdr:row>
          <xdr:rowOff>944880</xdr:rowOff>
        </xdr:to>
        <xdr:pic>
          <xdr:nvPicPr>
            <xdr:cNvPr id="268953" name="Picture 217529">
              <a:extLst>
                <a:ext uri="{FF2B5EF4-FFF2-40B4-BE49-F238E27FC236}">
                  <a16:creationId xmlns:a16="http://schemas.microsoft.com/office/drawing/2014/main" id="{CC7441E5-BF98-801F-2036-DB0576F0B028}"/>
                </a:ext>
              </a:extLst>
            </xdr:cNvPr>
            <xdr:cNvPicPr>
              <a:picLocks noChangeAspect="1" noChangeArrowheads="1"/>
              <a:extLst>
                <a:ext uri="{84589F7E-364E-4C9E-8A38-B11213B215E9}">
                  <a14:cameraTool cellRange="'MEM. CÁLCULO'!$D$185:$N$191" spid="_x0000_s319980"/>
                </a:ext>
              </a:extLst>
            </xdr:cNvPicPr>
          </xdr:nvPicPr>
          <xdr:blipFill>
            <a:blip xmlns:r="http://schemas.openxmlformats.org/officeDocument/2006/relationships" r:embed="rId5"/>
            <a:srcRect/>
            <a:stretch>
              <a:fillRect/>
            </a:stretch>
          </xdr:blipFill>
          <xdr:spPr bwMode="auto">
            <a:xfrm>
              <a:off x="12359640" y="21800820"/>
              <a:ext cx="6400800" cy="9448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267</xdr:row>
          <xdr:rowOff>38100</xdr:rowOff>
        </xdr:from>
        <xdr:to>
          <xdr:col>11</xdr:col>
          <xdr:colOff>0</xdr:colOff>
          <xdr:row>268</xdr:row>
          <xdr:rowOff>22861</xdr:rowOff>
        </xdr:to>
        <xdr:pic>
          <xdr:nvPicPr>
            <xdr:cNvPr id="268954" name="Picture 217530">
              <a:extLst>
                <a:ext uri="{FF2B5EF4-FFF2-40B4-BE49-F238E27FC236}">
                  <a16:creationId xmlns:a16="http://schemas.microsoft.com/office/drawing/2014/main" id="{B25ED738-8142-ED8E-CB12-AC45F468BE1F}"/>
                </a:ext>
              </a:extLst>
            </xdr:cNvPr>
            <xdr:cNvPicPr>
              <a:picLocks noChangeAspect="1" noChangeArrowheads="1"/>
              <a:extLst>
                <a:ext uri="{84589F7E-364E-4C9E-8A38-B11213B215E9}">
                  <a14:cameraTool cellRange="'MEM. CÁLCULO'!$D$1027:$N$1027" spid="_x0000_s319981"/>
                </a:ext>
              </a:extLst>
            </xdr:cNvPicPr>
          </xdr:nvPicPr>
          <xdr:blipFill>
            <a:blip xmlns:r="http://schemas.openxmlformats.org/officeDocument/2006/relationships" r:embed="rId170"/>
            <a:srcRect/>
            <a:stretch>
              <a:fillRect/>
            </a:stretch>
          </xdr:blipFill>
          <xdr:spPr bwMode="auto">
            <a:xfrm>
              <a:off x="12352020" y="165506400"/>
              <a:ext cx="6408420" cy="34290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269</xdr:row>
          <xdr:rowOff>106680</xdr:rowOff>
        </xdr:from>
        <xdr:to>
          <xdr:col>11</xdr:col>
          <xdr:colOff>0</xdr:colOff>
          <xdr:row>269</xdr:row>
          <xdr:rowOff>914400</xdr:rowOff>
        </xdr:to>
        <xdr:pic>
          <xdr:nvPicPr>
            <xdr:cNvPr id="268955" name="Picture 217531">
              <a:extLst>
                <a:ext uri="{FF2B5EF4-FFF2-40B4-BE49-F238E27FC236}">
                  <a16:creationId xmlns:a16="http://schemas.microsoft.com/office/drawing/2014/main" id="{19CCDAFE-8D50-C7DD-BF38-8ED54F4B167E}"/>
                </a:ext>
              </a:extLst>
            </xdr:cNvPr>
            <xdr:cNvPicPr>
              <a:picLocks noChangeAspect="1" noChangeArrowheads="1"/>
              <a:extLst>
                <a:ext uri="{84589F7E-364E-4C9E-8A38-B11213B215E9}">
                  <a14:cameraTool cellRange="'MEM. CÁLCULO'!$D$1035:$N$1040" spid="_x0000_s319982"/>
                </a:ext>
              </a:extLst>
            </xdr:cNvPicPr>
          </xdr:nvPicPr>
          <xdr:blipFill>
            <a:blip xmlns:r="http://schemas.openxmlformats.org/officeDocument/2006/relationships" r:embed="rId171"/>
            <a:srcRect/>
            <a:stretch>
              <a:fillRect/>
            </a:stretch>
          </xdr:blipFill>
          <xdr:spPr bwMode="auto">
            <a:xfrm>
              <a:off x="12313920" y="166100760"/>
              <a:ext cx="6446520" cy="8077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53340</xdr:colOff>
          <xdr:row>271</xdr:row>
          <xdr:rowOff>129540</xdr:rowOff>
        </xdr:from>
        <xdr:to>
          <xdr:col>10</xdr:col>
          <xdr:colOff>3169920</xdr:colOff>
          <xdr:row>271</xdr:row>
          <xdr:rowOff>335280</xdr:rowOff>
        </xdr:to>
        <xdr:pic>
          <xdr:nvPicPr>
            <xdr:cNvPr id="268956" name="Picture 217532">
              <a:extLst>
                <a:ext uri="{FF2B5EF4-FFF2-40B4-BE49-F238E27FC236}">
                  <a16:creationId xmlns:a16="http://schemas.microsoft.com/office/drawing/2014/main" id="{885C7464-9303-8B50-F867-F5143F3B95D9}"/>
                </a:ext>
              </a:extLst>
            </xdr:cNvPr>
            <xdr:cNvPicPr>
              <a:picLocks noChangeAspect="1" noChangeArrowheads="1"/>
              <a:extLst>
                <a:ext uri="{84589F7E-364E-4C9E-8A38-B11213B215E9}">
                  <a14:cameraTool cellRange="'MEM. CÁLCULO'!$D$1045:$N$1045" spid="_x0000_s319983"/>
                </a:ext>
              </a:extLst>
            </xdr:cNvPicPr>
          </xdr:nvPicPr>
          <xdr:blipFill>
            <a:blip xmlns:r="http://schemas.openxmlformats.org/officeDocument/2006/relationships" r:embed="rId104"/>
            <a:srcRect/>
            <a:stretch>
              <a:fillRect/>
            </a:stretch>
          </xdr:blipFill>
          <xdr:spPr bwMode="auto">
            <a:xfrm>
              <a:off x="12329160" y="167662860"/>
              <a:ext cx="5494020" cy="2057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106680</xdr:colOff>
          <xdr:row>273</xdr:row>
          <xdr:rowOff>152400</xdr:rowOff>
        </xdr:from>
        <xdr:to>
          <xdr:col>10</xdr:col>
          <xdr:colOff>3177540</xdr:colOff>
          <xdr:row>273</xdr:row>
          <xdr:rowOff>2034540</xdr:rowOff>
        </xdr:to>
        <xdr:pic>
          <xdr:nvPicPr>
            <xdr:cNvPr id="268957" name="Picture 217533">
              <a:extLst>
                <a:ext uri="{FF2B5EF4-FFF2-40B4-BE49-F238E27FC236}">
                  <a16:creationId xmlns:a16="http://schemas.microsoft.com/office/drawing/2014/main" id="{B7743179-2BE9-7630-C018-44883136A971}"/>
                </a:ext>
              </a:extLst>
            </xdr:cNvPr>
            <xdr:cNvPicPr>
              <a:picLocks noChangeAspect="1" noChangeArrowheads="1"/>
              <a:extLst>
                <a:ext uri="{84589F7E-364E-4C9E-8A38-B11213B215E9}">
                  <a14:cameraTool cellRange="'MEM. CÁLCULO'!$D$1050:$N$1063" spid="_x0000_s319984"/>
                </a:ext>
              </a:extLst>
            </xdr:cNvPicPr>
          </xdr:nvPicPr>
          <xdr:blipFill>
            <a:blip xmlns:r="http://schemas.openxmlformats.org/officeDocument/2006/relationships" r:embed="rId172"/>
            <a:srcRect/>
            <a:stretch>
              <a:fillRect/>
            </a:stretch>
          </xdr:blipFill>
          <xdr:spPr bwMode="auto">
            <a:xfrm>
              <a:off x="12382500" y="168348660"/>
              <a:ext cx="5448300" cy="18821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53340</xdr:colOff>
          <xdr:row>275</xdr:row>
          <xdr:rowOff>121920</xdr:rowOff>
        </xdr:from>
        <xdr:to>
          <xdr:col>10</xdr:col>
          <xdr:colOff>3124200</xdr:colOff>
          <xdr:row>275</xdr:row>
          <xdr:rowOff>335280</xdr:rowOff>
        </xdr:to>
        <xdr:pic>
          <xdr:nvPicPr>
            <xdr:cNvPr id="268958" name="Picture 217534">
              <a:extLst>
                <a:ext uri="{FF2B5EF4-FFF2-40B4-BE49-F238E27FC236}">
                  <a16:creationId xmlns:a16="http://schemas.microsoft.com/office/drawing/2014/main" id="{E1E668BC-C456-CE45-57CD-834543E3C3BC}"/>
                </a:ext>
              </a:extLst>
            </xdr:cNvPr>
            <xdr:cNvPicPr>
              <a:picLocks noChangeAspect="1" noChangeArrowheads="1"/>
              <a:extLst>
                <a:ext uri="{84589F7E-364E-4C9E-8A38-B11213B215E9}">
                  <a14:cameraTool cellRange="'MEM. CÁLCULO'!$D$1068:$N$1068" spid="_x0000_s319985"/>
                </a:ext>
              </a:extLst>
            </xdr:cNvPicPr>
          </xdr:nvPicPr>
          <xdr:blipFill>
            <a:blip xmlns:r="http://schemas.openxmlformats.org/officeDocument/2006/relationships" r:embed="rId106"/>
            <a:srcRect/>
            <a:stretch>
              <a:fillRect/>
            </a:stretch>
          </xdr:blipFill>
          <xdr:spPr bwMode="auto">
            <a:xfrm>
              <a:off x="12329160" y="171709080"/>
              <a:ext cx="5448300" cy="21336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129540</xdr:colOff>
          <xdr:row>277</xdr:row>
          <xdr:rowOff>144780</xdr:rowOff>
        </xdr:from>
        <xdr:to>
          <xdr:col>11</xdr:col>
          <xdr:colOff>0</xdr:colOff>
          <xdr:row>277</xdr:row>
          <xdr:rowOff>822960</xdr:rowOff>
        </xdr:to>
        <xdr:pic>
          <xdr:nvPicPr>
            <xdr:cNvPr id="268959" name="Picture 217535">
              <a:extLst>
                <a:ext uri="{FF2B5EF4-FFF2-40B4-BE49-F238E27FC236}">
                  <a16:creationId xmlns:a16="http://schemas.microsoft.com/office/drawing/2014/main" id="{91FBCA29-8873-06E5-AF92-DFE6997ACD0B}"/>
                </a:ext>
              </a:extLst>
            </xdr:cNvPr>
            <xdr:cNvPicPr>
              <a:picLocks noChangeAspect="1" noChangeArrowheads="1"/>
              <a:extLst>
                <a:ext uri="{84589F7E-364E-4C9E-8A38-B11213B215E9}">
                  <a14:cameraTool cellRange="'MEM. CÁLCULO'!$D$1074:$N$1078" spid="_x0000_s319986"/>
                </a:ext>
              </a:extLst>
            </xdr:cNvPicPr>
          </xdr:nvPicPr>
          <xdr:blipFill>
            <a:blip xmlns:r="http://schemas.openxmlformats.org/officeDocument/2006/relationships" r:embed="rId107"/>
            <a:srcRect/>
            <a:stretch>
              <a:fillRect/>
            </a:stretch>
          </xdr:blipFill>
          <xdr:spPr bwMode="auto">
            <a:xfrm>
              <a:off x="12405360" y="173172120"/>
              <a:ext cx="6355080" cy="6781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53340</xdr:colOff>
          <xdr:row>278</xdr:row>
          <xdr:rowOff>91440</xdr:rowOff>
        </xdr:from>
        <xdr:to>
          <xdr:col>11</xdr:col>
          <xdr:colOff>0</xdr:colOff>
          <xdr:row>278</xdr:row>
          <xdr:rowOff>304800</xdr:rowOff>
        </xdr:to>
        <xdr:pic>
          <xdr:nvPicPr>
            <xdr:cNvPr id="268960" name="Picture 217536">
              <a:extLst>
                <a:ext uri="{FF2B5EF4-FFF2-40B4-BE49-F238E27FC236}">
                  <a16:creationId xmlns:a16="http://schemas.microsoft.com/office/drawing/2014/main" id="{7D188324-B90E-AAA2-1F96-51FEB1FB3121}"/>
                </a:ext>
              </a:extLst>
            </xdr:cNvPr>
            <xdr:cNvPicPr>
              <a:picLocks noChangeAspect="1" noChangeArrowheads="1"/>
              <a:extLst>
                <a:ext uri="{84589F7E-364E-4C9E-8A38-B11213B215E9}">
                  <a14:cameraTool cellRange="'MEM. CÁLCULO'!$D$1086:$N$1086" spid="_x0000_s319987"/>
                </a:ext>
              </a:extLst>
            </xdr:cNvPicPr>
          </xdr:nvPicPr>
          <xdr:blipFill>
            <a:blip xmlns:r="http://schemas.openxmlformats.org/officeDocument/2006/relationships" r:embed="rId173"/>
            <a:srcRect/>
            <a:stretch>
              <a:fillRect/>
            </a:stretch>
          </xdr:blipFill>
          <xdr:spPr bwMode="auto">
            <a:xfrm>
              <a:off x="12329160" y="174345600"/>
              <a:ext cx="6431280" cy="21336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53340</xdr:colOff>
          <xdr:row>279</xdr:row>
          <xdr:rowOff>91440</xdr:rowOff>
        </xdr:from>
        <xdr:to>
          <xdr:col>11</xdr:col>
          <xdr:colOff>0</xdr:colOff>
          <xdr:row>279</xdr:row>
          <xdr:rowOff>762000</xdr:rowOff>
        </xdr:to>
        <xdr:pic>
          <xdr:nvPicPr>
            <xdr:cNvPr id="268961" name="Picture 217537">
              <a:extLst>
                <a:ext uri="{FF2B5EF4-FFF2-40B4-BE49-F238E27FC236}">
                  <a16:creationId xmlns:a16="http://schemas.microsoft.com/office/drawing/2014/main" id="{0843BD83-2610-9CF0-FD55-71B7AA63C9C6}"/>
                </a:ext>
              </a:extLst>
            </xdr:cNvPr>
            <xdr:cNvPicPr>
              <a:picLocks noChangeAspect="1" noChangeArrowheads="1"/>
              <a:extLst>
                <a:ext uri="{84589F7E-364E-4C9E-8A38-B11213B215E9}">
                  <a14:cameraTool cellRange="'MEM. CÁLCULO'!$D$1082:$N$1086" spid="_x0000_s319988"/>
                </a:ext>
              </a:extLst>
            </xdr:cNvPicPr>
          </xdr:nvPicPr>
          <xdr:blipFill>
            <a:blip xmlns:r="http://schemas.openxmlformats.org/officeDocument/2006/relationships" r:embed="rId174"/>
            <a:srcRect/>
            <a:stretch>
              <a:fillRect/>
            </a:stretch>
          </xdr:blipFill>
          <xdr:spPr bwMode="auto">
            <a:xfrm>
              <a:off x="12329160" y="174970440"/>
              <a:ext cx="6431280" cy="67056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282</xdr:row>
          <xdr:rowOff>106680</xdr:rowOff>
        </xdr:from>
        <xdr:to>
          <xdr:col>11</xdr:col>
          <xdr:colOff>0</xdr:colOff>
          <xdr:row>282</xdr:row>
          <xdr:rowOff>1188720</xdr:rowOff>
        </xdr:to>
        <xdr:pic>
          <xdr:nvPicPr>
            <xdr:cNvPr id="268962" name="Picture 217538">
              <a:extLst>
                <a:ext uri="{FF2B5EF4-FFF2-40B4-BE49-F238E27FC236}">
                  <a16:creationId xmlns:a16="http://schemas.microsoft.com/office/drawing/2014/main" id="{27CD75F4-EA83-2232-7E2C-76B60AB527AD}"/>
                </a:ext>
              </a:extLst>
            </xdr:cNvPr>
            <xdr:cNvPicPr>
              <a:picLocks noChangeAspect="1" noChangeArrowheads="1"/>
              <a:extLst>
                <a:ext uri="{84589F7E-364E-4C9E-8A38-B11213B215E9}">
                  <a14:cameraTool cellRange="'MEM. CÁLCULO'!$D$1096:$N$1103" spid="_x0000_s319989"/>
                </a:ext>
              </a:extLst>
            </xdr:cNvPicPr>
          </xdr:nvPicPr>
          <xdr:blipFill>
            <a:blip xmlns:r="http://schemas.openxmlformats.org/officeDocument/2006/relationships" r:embed="rId175"/>
            <a:srcRect/>
            <a:stretch>
              <a:fillRect/>
            </a:stretch>
          </xdr:blipFill>
          <xdr:spPr bwMode="auto">
            <a:xfrm>
              <a:off x="12336780" y="176776380"/>
              <a:ext cx="6423660" cy="10820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284</xdr:row>
          <xdr:rowOff>144780</xdr:rowOff>
        </xdr:from>
        <xdr:to>
          <xdr:col>11</xdr:col>
          <xdr:colOff>0</xdr:colOff>
          <xdr:row>284</xdr:row>
          <xdr:rowOff>1889760</xdr:rowOff>
        </xdr:to>
        <xdr:pic>
          <xdr:nvPicPr>
            <xdr:cNvPr id="268963" name="Picture 217539">
              <a:extLst>
                <a:ext uri="{FF2B5EF4-FFF2-40B4-BE49-F238E27FC236}">
                  <a16:creationId xmlns:a16="http://schemas.microsoft.com/office/drawing/2014/main" id="{B7C3A7A3-E341-6E53-2603-7B874B0BC2C0}"/>
                </a:ext>
              </a:extLst>
            </xdr:cNvPr>
            <xdr:cNvPicPr>
              <a:picLocks noChangeAspect="1" noChangeArrowheads="1"/>
              <a:extLst>
                <a:ext uri="{84589F7E-364E-4C9E-8A38-B11213B215E9}">
                  <a14:cameraTool cellRange="'MEM. CÁLCULO'!$D$1111:$N$1123" spid="_x0000_s319990"/>
                </a:ext>
              </a:extLst>
            </xdr:cNvPicPr>
          </xdr:nvPicPr>
          <xdr:blipFill>
            <a:blip xmlns:r="http://schemas.openxmlformats.org/officeDocument/2006/relationships" r:embed="rId176"/>
            <a:srcRect/>
            <a:stretch>
              <a:fillRect/>
            </a:stretch>
          </xdr:blipFill>
          <xdr:spPr bwMode="auto">
            <a:xfrm>
              <a:off x="12367260" y="178658520"/>
              <a:ext cx="6393180" cy="17449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286</xdr:row>
          <xdr:rowOff>129540</xdr:rowOff>
        </xdr:from>
        <xdr:to>
          <xdr:col>10</xdr:col>
          <xdr:colOff>3169920</xdr:colOff>
          <xdr:row>286</xdr:row>
          <xdr:rowOff>1417320</xdr:rowOff>
        </xdr:to>
        <xdr:pic>
          <xdr:nvPicPr>
            <xdr:cNvPr id="268964" name="Picture 217540">
              <a:extLst>
                <a:ext uri="{FF2B5EF4-FFF2-40B4-BE49-F238E27FC236}">
                  <a16:creationId xmlns:a16="http://schemas.microsoft.com/office/drawing/2014/main" id="{07FB6C00-4161-7AFF-F5F4-C2864E6F1A90}"/>
                </a:ext>
              </a:extLst>
            </xdr:cNvPr>
            <xdr:cNvPicPr>
              <a:picLocks noChangeAspect="1" noChangeArrowheads="1"/>
              <a:extLst>
                <a:ext uri="{84589F7E-364E-4C9E-8A38-B11213B215E9}">
                  <a14:cameraTool cellRange="'MEM. CÁLCULO'!$D$1128:$N$1137" spid="_x0000_s319991"/>
                </a:ext>
              </a:extLst>
            </xdr:cNvPicPr>
          </xdr:nvPicPr>
          <xdr:blipFill>
            <a:blip xmlns:r="http://schemas.openxmlformats.org/officeDocument/2006/relationships" r:embed="rId112"/>
            <a:srcRect/>
            <a:stretch>
              <a:fillRect/>
            </a:stretch>
          </xdr:blipFill>
          <xdr:spPr bwMode="auto">
            <a:xfrm>
              <a:off x="12367260" y="181310280"/>
              <a:ext cx="5455920" cy="12877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288</xdr:row>
          <xdr:rowOff>76200</xdr:rowOff>
        </xdr:from>
        <xdr:to>
          <xdr:col>11</xdr:col>
          <xdr:colOff>0</xdr:colOff>
          <xdr:row>288</xdr:row>
          <xdr:rowOff>1424940</xdr:rowOff>
        </xdr:to>
        <xdr:pic>
          <xdr:nvPicPr>
            <xdr:cNvPr id="268965" name="Picture 217541">
              <a:extLst>
                <a:ext uri="{FF2B5EF4-FFF2-40B4-BE49-F238E27FC236}">
                  <a16:creationId xmlns:a16="http://schemas.microsoft.com/office/drawing/2014/main" id="{A8F5D789-63B1-9D80-4BF7-EA3BF1206402}"/>
                </a:ext>
              </a:extLst>
            </xdr:cNvPr>
            <xdr:cNvPicPr>
              <a:picLocks noChangeAspect="1" noChangeArrowheads="1"/>
              <a:extLst>
                <a:ext uri="{84589F7E-364E-4C9E-8A38-B11213B215E9}">
                  <a14:cameraTool cellRange="'MEM. CÁLCULO'!$D$1142:$N$1151" spid="_x0000_s319992"/>
                </a:ext>
              </a:extLst>
            </xdr:cNvPicPr>
          </xdr:nvPicPr>
          <xdr:blipFill>
            <a:blip xmlns:r="http://schemas.openxmlformats.org/officeDocument/2006/relationships" r:embed="rId113"/>
            <a:srcRect/>
            <a:stretch>
              <a:fillRect/>
            </a:stretch>
          </xdr:blipFill>
          <xdr:spPr bwMode="auto">
            <a:xfrm>
              <a:off x="12367260" y="183908700"/>
              <a:ext cx="6393180" cy="13487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121920</xdr:colOff>
          <xdr:row>289</xdr:row>
          <xdr:rowOff>91440</xdr:rowOff>
        </xdr:from>
        <xdr:to>
          <xdr:col>11</xdr:col>
          <xdr:colOff>0</xdr:colOff>
          <xdr:row>290</xdr:row>
          <xdr:rowOff>15240</xdr:rowOff>
        </xdr:to>
        <xdr:pic>
          <xdr:nvPicPr>
            <xdr:cNvPr id="268966" name="Picture 217542">
              <a:extLst>
                <a:ext uri="{FF2B5EF4-FFF2-40B4-BE49-F238E27FC236}">
                  <a16:creationId xmlns:a16="http://schemas.microsoft.com/office/drawing/2014/main" id="{C865BB98-F08E-48B7-0C56-7A39AD8E1C6A}"/>
                </a:ext>
              </a:extLst>
            </xdr:cNvPr>
            <xdr:cNvPicPr>
              <a:picLocks noChangeAspect="1" noChangeArrowheads="1"/>
              <a:extLst>
                <a:ext uri="{84589F7E-364E-4C9E-8A38-B11213B215E9}">
                  <a14:cameraTool cellRange="'MEM. CÁLCULO'!$D$1156:$N$1165" spid="_x0000_s319993"/>
                </a:ext>
              </a:extLst>
            </xdr:cNvPicPr>
          </xdr:nvPicPr>
          <xdr:blipFill>
            <a:blip xmlns:r="http://schemas.openxmlformats.org/officeDocument/2006/relationships" r:embed="rId177"/>
            <a:srcRect/>
            <a:stretch>
              <a:fillRect/>
            </a:stretch>
          </xdr:blipFill>
          <xdr:spPr bwMode="auto">
            <a:xfrm>
              <a:off x="12397740" y="185844180"/>
              <a:ext cx="6362700" cy="17068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129540</xdr:colOff>
          <xdr:row>300</xdr:row>
          <xdr:rowOff>106680</xdr:rowOff>
        </xdr:from>
        <xdr:to>
          <xdr:col>10</xdr:col>
          <xdr:colOff>3078480</xdr:colOff>
          <xdr:row>300</xdr:row>
          <xdr:rowOff>441960</xdr:rowOff>
        </xdr:to>
        <xdr:pic>
          <xdr:nvPicPr>
            <xdr:cNvPr id="268967" name="Picture 23074">
              <a:extLst>
                <a:ext uri="{FF2B5EF4-FFF2-40B4-BE49-F238E27FC236}">
                  <a16:creationId xmlns:a16="http://schemas.microsoft.com/office/drawing/2014/main" id="{B876E5AB-304C-8395-957D-FD583E8F231E}"/>
                </a:ext>
              </a:extLst>
            </xdr:cNvPr>
            <xdr:cNvPicPr>
              <a:picLocks noChangeAspect="1" noChangeArrowheads="1"/>
              <a:extLst>
                <a:ext uri="{84589F7E-364E-4C9E-8A38-B11213B215E9}">
                  <a14:cameraTool cellRange="'MEM. CÁLCULO'!$D$1225:$N$1225" spid="_x0000_s319994"/>
                </a:ext>
              </a:extLst>
            </xdr:cNvPicPr>
          </xdr:nvPicPr>
          <xdr:blipFill>
            <a:blip xmlns:r="http://schemas.openxmlformats.org/officeDocument/2006/relationships" r:embed="rId178"/>
            <a:srcRect/>
            <a:stretch>
              <a:fillRect/>
            </a:stretch>
          </xdr:blipFill>
          <xdr:spPr bwMode="auto">
            <a:xfrm>
              <a:off x="12405360" y="201061320"/>
              <a:ext cx="5326380" cy="3352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144780</xdr:colOff>
          <xdr:row>302</xdr:row>
          <xdr:rowOff>121920</xdr:rowOff>
        </xdr:from>
        <xdr:to>
          <xdr:col>10</xdr:col>
          <xdr:colOff>3177540</xdr:colOff>
          <xdr:row>302</xdr:row>
          <xdr:rowOff>929640</xdr:rowOff>
        </xdr:to>
        <xdr:pic>
          <xdr:nvPicPr>
            <xdr:cNvPr id="268968" name="Imagem 18623">
              <a:extLst>
                <a:ext uri="{FF2B5EF4-FFF2-40B4-BE49-F238E27FC236}">
                  <a16:creationId xmlns:a16="http://schemas.microsoft.com/office/drawing/2014/main" id="{54167492-6544-9D7D-3AD6-E2780E10F297}"/>
                </a:ext>
              </a:extLst>
            </xdr:cNvPr>
            <xdr:cNvPicPr>
              <a:picLocks noChangeAspect="1" noChangeArrowheads="1"/>
              <a:extLst>
                <a:ext uri="{84589F7E-364E-4C9E-8A38-B11213B215E9}">
                  <a14:cameraTool cellRange="'MEM. CÁLCULO'!$D$1237:$N$1242" spid="_x0000_s319995"/>
                </a:ext>
              </a:extLst>
            </xdr:cNvPicPr>
          </xdr:nvPicPr>
          <xdr:blipFill>
            <a:blip xmlns:r="http://schemas.openxmlformats.org/officeDocument/2006/relationships" r:embed="rId179"/>
            <a:srcRect/>
            <a:stretch>
              <a:fillRect/>
            </a:stretch>
          </xdr:blipFill>
          <xdr:spPr bwMode="auto">
            <a:xfrm>
              <a:off x="12420600" y="204055980"/>
              <a:ext cx="5410200" cy="8077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129540</xdr:colOff>
          <xdr:row>304</xdr:row>
          <xdr:rowOff>121920</xdr:rowOff>
        </xdr:from>
        <xdr:to>
          <xdr:col>10</xdr:col>
          <xdr:colOff>3101340</xdr:colOff>
          <xdr:row>304</xdr:row>
          <xdr:rowOff>365760</xdr:rowOff>
        </xdr:to>
        <xdr:pic>
          <xdr:nvPicPr>
            <xdr:cNvPr id="268969" name="Imagem 18624">
              <a:extLst>
                <a:ext uri="{FF2B5EF4-FFF2-40B4-BE49-F238E27FC236}">
                  <a16:creationId xmlns:a16="http://schemas.microsoft.com/office/drawing/2014/main" id="{37165773-35C4-E083-FB3F-BA6CD8EE3AE3}"/>
                </a:ext>
              </a:extLst>
            </xdr:cNvPr>
            <xdr:cNvPicPr>
              <a:picLocks noChangeAspect="1" noChangeArrowheads="1"/>
              <a:extLst>
                <a:ext uri="{84589F7E-364E-4C9E-8A38-B11213B215E9}">
                  <a14:cameraTool cellRange="'MEM. CÁLCULO'!$D$1247:$N$1247" spid="_x0000_s319996"/>
                </a:ext>
              </a:extLst>
            </xdr:cNvPicPr>
          </xdr:nvPicPr>
          <xdr:blipFill>
            <a:blip xmlns:r="http://schemas.openxmlformats.org/officeDocument/2006/relationships" r:embed="rId180"/>
            <a:srcRect/>
            <a:stretch>
              <a:fillRect/>
            </a:stretch>
          </xdr:blipFill>
          <xdr:spPr bwMode="auto">
            <a:xfrm>
              <a:off x="12405360" y="206928720"/>
              <a:ext cx="5349240" cy="2438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152400</xdr:colOff>
          <xdr:row>341</xdr:row>
          <xdr:rowOff>137160</xdr:rowOff>
        </xdr:from>
        <xdr:to>
          <xdr:col>11</xdr:col>
          <xdr:colOff>0</xdr:colOff>
          <xdr:row>342</xdr:row>
          <xdr:rowOff>-1</xdr:rowOff>
        </xdr:to>
        <xdr:pic>
          <xdr:nvPicPr>
            <xdr:cNvPr id="268970" name="Imagem 18625">
              <a:extLst>
                <a:ext uri="{FF2B5EF4-FFF2-40B4-BE49-F238E27FC236}">
                  <a16:creationId xmlns:a16="http://schemas.microsoft.com/office/drawing/2014/main" id="{8BA4CDDB-A275-D750-DB60-4F36AA952068}"/>
                </a:ext>
              </a:extLst>
            </xdr:cNvPr>
            <xdr:cNvPicPr>
              <a:picLocks noChangeAspect="1" noChangeArrowheads="1"/>
              <a:extLst>
                <a:ext uri="{84589F7E-364E-4C9E-8A38-B11213B215E9}">
                  <a14:cameraTool cellRange="'MEM. CÁLCULO'!$D$1380:$N$1397" spid="_x0000_s319997"/>
                </a:ext>
              </a:extLst>
            </xdr:cNvPicPr>
          </xdr:nvPicPr>
          <xdr:blipFill>
            <a:blip xmlns:r="http://schemas.openxmlformats.org/officeDocument/2006/relationships" r:embed="rId181"/>
            <a:srcRect/>
            <a:stretch>
              <a:fillRect/>
            </a:stretch>
          </xdr:blipFill>
          <xdr:spPr bwMode="auto">
            <a:xfrm>
              <a:off x="12428220" y="218732100"/>
              <a:ext cx="6332220" cy="30632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343</xdr:row>
          <xdr:rowOff>83820</xdr:rowOff>
        </xdr:from>
        <xdr:to>
          <xdr:col>10</xdr:col>
          <xdr:colOff>3139440</xdr:colOff>
          <xdr:row>343</xdr:row>
          <xdr:rowOff>335280</xdr:rowOff>
        </xdr:to>
        <xdr:pic>
          <xdr:nvPicPr>
            <xdr:cNvPr id="268971" name="Imagem 18626">
              <a:extLst>
                <a:ext uri="{FF2B5EF4-FFF2-40B4-BE49-F238E27FC236}">
                  <a16:creationId xmlns:a16="http://schemas.microsoft.com/office/drawing/2014/main" id="{DED5AE9C-CA39-D169-3097-98300F10908E}"/>
                </a:ext>
              </a:extLst>
            </xdr:cNvPr>
            <xdr:cNvPicPr>
              <a:picLocks noChangeAspect="1" noChangeArrowheads="1"/>
              <a:extLst>
                <a:ext uri="{84589F7E-364E-4C9E-8A38-B11213B215E9}">
                  <a14:cameraTool cellRange="'MEM. CÁLCULO'!$D$1402:$N$1402" spid="_x0000_s319998"/>
                </a:ext>
              </a:extLst>
            </xdr:cNvPicPr>
          </xdr:nvPicPr>
          <xdr:blipFill>
            <a:blip xmlns:r="http://schemas.openxmlformats.org/officeDocument/2006/relationships" r:embed="rId182"/>
            <a:srcRect/>
            <a:stretch>
              <a:fillRect/>
            </a:stretch>
          </xdr:blipFill>
          <xdr:spPr bwMode="auto">
            <a:xfrm>
              <a:off x="12336780" y="222046800"/>
              <a:ext cx="5455920" cy="25146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346</xdr:row>
          <xdr:rowOff>38100</xdr:rowOff>
        </xdr:from>
        <xdr:to>
          <xdr:col>10</xdr:col>
          <xdr:colOff>3139440</xdr:colOff>
          <xdr:row>346</xdr:row>
          <xdr:rowOff>274320</xdr:rowOff>
        </xdr:to>
        <xdr:pic>
          <xdr:nvPicPr>
            <xdr:cNvPr id="268972" name="Imagem 18627">
              <a:extLst>
                <a:ext uri="{FF2B5EF4-FFF2-40B4-BE49-F238E27FC236}">
                  <a16:creationId xmlns:a16="http://schemas.microsoft.com/office/drawing/2014/main" id="{E3507069-E027-01C6-FD17-B9FA45F88C52}"/>
                </a:ext>
              </a:extLst>
            </xdr:cNvPr>
            <xdr:cNvPicPr>
              <a:picLocks noChangeAspect="1" noChangeArrowheads="1"/>
              <a:extLst>
                <a:ext uri="{84589F7E-364E-4C9E-8A38-B11213B215E9}">
                  <a14:cameraTool cellRange="'MEM. CÁLCULO'!$D$1412:$N$1412" spid="_x0000_s319999"/>
                </a:ext>
              </a:extLst>
            </xdr:cNvPicPr>
          </xdr:nvPicPr>
          <xdr:blipFill>
            <a:blip xmlns:r="http://schemas.openxmlformats.org/officeDocument/2006/relationships" r:embed="rId183"/>
            <a:srcRect/>
            <a:stretch>
              <a:fillRect/>
            </a:stretch>
          </xdr:blipFill>
          <xdr:spPr bwMode="auto">
            <a:xfrm>
              <a:off x="12313920" y="224157540"/>
              <a:ext cx="5478780" cy="2362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38</xdr:row>
          <xdr:rowOff>129540</xdr:rowOff>
        </xdr:from>
        <xdr:to>
          <xdr:col>11</xdr:col>
          <xdr:colOff>0</xdr:colOff>
          <xdr:row>39</xdr:row>
          <xdr:rowOff>1333500</xdr:rowOff>
        </xdr:to>
        <xdr:pic>
          <xdr:nvPicPr>
            <xdr:cNvPr id="268973" name="Picture 217549">
              <a:extLst>
                <a:ext uri="{FF2B5EF4-FFF2-40B4-BE49-F238E27FC236}">
                  <a16:creationId xmlns:a16="http://schemas.microsoft.com/office/drawing/2014/main" id="{31031B73-D141-6633-01FB-9ABADA82B6C6}"/>
                </a:ext>
              </a:extLst>
            </xdr:cNvPr>
            <xdr:cNvPicPr>
              <a:picLocks noChangeAspect="1" noChangeArrowheads="1"/>
              <a:extLst>
                <a:ext uri="{84589F7E-364E-4C9E-8A38-B11213B215E9}">
                  <a14:cameraTool cellRange="'MEM. CÁLCULO'!$D$168:$N$175" spid="_x0000_s320000"/>
                </a:ext>
              </a:extLst>
            </xdr:cNvPicPr>
          </xdr:nvPicPr>
          <xdr:blipFill>
            <a:blip xmlns:r="http://schemas.openxmlformats.org/officeDocument/2006/relationships" r:embed="rId184"/>
            <a:srcRect/>
            <a:stretch>
              <a:fillRect/>
            </a:stretch>
          </xdr:blipFill>
          <xdr:spPr bwMode="auto">
            <a:xfrm>
              <a:off x="12352020" y="18889980"/>
              <a:ext cx="6408420" cy="137160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121920</xdr:colOff>
          <xdr:row>17</xdr:row>
          <xdr:rowOff>137160</xdr:rowOff>
        </xdr:from>
        <xdr:to>
          <xdr:col>11</xdr:col>
          <xdr:colOff>0</xdr:colOff>
          <xdr:row>18</xdr:row>
          <xdr:rowOff>45720</xdr:rowOff>
        </xdr:to>
        <xdr:pic>
          <xdr:nvPicPr>
            <xdr:cNvPr id="268974" name="Picture 217550">
              <a:extLst>
                <a:ext uri="{FF2B5EF4-FFF2-40B4-BE49-F238E27FC236}">
                  <a16:creationId xmlns:a16="http://schemas.microsoft.com/office/drawing/2014/main" id="{61AFBAE3-CFDC-F517-F828-A78BB0FCB665}"/>
                </a:ext>
              </a:extLst>
            </xdr:cNvPr>
            <xdr:cNvPicPr>
              <a:picLocks noChangeAspect="1" noChangeArrowheads="1"/>
              <a:extLst>
                <a:ext uri="{84589F7E-364E-4C9E-8A38-B11213B215E9}">
                  <a14:cameraTool cellRange="'MEM. CÁLCULO'!$D$99:$N$102" spid="_x0000_s320001"/>
                </a:ext>
              </a:extLst>
            </xdr:cNvPicPr>
          </xdr:nvPicPr>
          <xdr:blipFill>
            <a:blip xmlns:r="http://schemas.openxmlformats.org/officeDocument/2006/relationships" r:embed="rId45"/>
            <a:srcRect/>
            <a:stretch>
              <a:fillRect/>
            </a:stretch>
          </xdr:blipFill>
          <xdr:spPr bwMode="auto">
            <a:xfrm>
              <a:off x="12397740" y="6659880"/>
              <a:ext cx="6362700" cy="6934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41</xdr:row>
          <xdr:rowOff>0</xdr:rowOff>
        </xdr:from>
        <xdr:to>
          <xdr:col>11</xdr:col>
          <xdr:colOff>0</xdr:colOff>
          <xdr:row>41</xdr:row>
          <xdr:rowOff>213360</xdr:rowOff>
        </xdr:to>
        <xdr:pic>
          <xdr:nvPicPr>
            <xdr:cNvPr id="268975" name="Picture 217551">
              <a:extLst>
                <a:ext uri="{FF2B5EF4-FFF2-40B4-BE49-F238E27FC236}">
                  <a16:creationId xmlns:a16="http://schemas.microsoft.com/office/drawing/2014/main" id="{AE53D258-0234-5338-97DB-00B08598D415}"/>
                </a:ext>
              </a:extLst>
            </xdr:cNvPr>
            <xdr:cNvPicPr>
              <a:picLocks noChangeAspect="1" noChangeArrowheads="1"/>
              <a:extLst>
                <a:ext uri="{84589F7E-364E-4C9E-8A38-B11213B215E9}">
                  <a14:cameraTool cellRange="'MEM. CÁLCULO'!$D$180:$N$180" spid="_x0000_s320002"/>
                </a:ext>
              </a:extLst>
            </xdr:cNvPicPr>
          </xdr:nvPicPr>
          <xdr:blipFill>
            <a:blip xmlns:r="http://schemas.openxmlformats.org/officeDocument/2006/relationships" r:embed="rId4"/>
            <a:srcRect/>
            <a:stretch>
              <a:fillRect/>
            </a:stretch>
          </xdr:blipFill>
          <xdr:spPr bwMode="auto">
            <a:xfrm>
              <a:off x="12344400" y="20878800"/>
              <a:ext cx="6416040" cy="21336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83820</xdr:colOff>
          <xdr:row>43</xdr:row>
          <xdr:rowOff>0</xdr:rowOff>
        </xdr:from>
        <xdr:to>
          <xdr:col>11</xdr:col>
          <xdr:colOff>0</xdr:colOff>
          <xdr:row>43</xdr:row>
          <xdr:rowOff>944880</xdr:rowOff>
        </xdr:to>
        <xdr:pic>
          <xdr:nvPicPr>
            <xdr:cNvPr id="268976" name="Picture 217552">
              <a:extLst>
                <a:ext uri="{FF2B5EF4-FFF2-40B4-BE49-F238E27FC236}">
                  <a16:creationId xmlns:a16="http://schemas.microsoft.com/office/drawing/2014/main" id="{391D7711-507A-5817-26B7-F18950B5AD8B}"/>
                </a:ext>
              </a:extLst>
            </xdr:cNvPr>
            <xdr:cNvPicPr>
              <a:picLocks noChangeAspect="1" noChangeArrowheads="1"/>
              <a:extLst>
                <a:ext uri="{84589F7E-364E-4C9E-8A38-B11213B215E9}">
                  <a14:cameraTool cellRange="'MEM. CÁLCULO'!$D$185:$N$191" spid="_x0000_s320003"/>
                </a:ext>
              </a:extLst>
            </xdr:cNvPicPr>
          </xdr:nvPicPr>
          <xdr:blipFill>
            <a:blip xmlns:r="http://schemas.openxmlformats.org/officeDocument/2006/relationships" r:embed="rId5"/>
            <a:srcRect/>
            <a:stretch>
              <a:fillRect/>
            </a:stretch>
          </xdr:blipFill>
          <xdr:spPr bwMode="auto">
            <a:xfrm>
              <a:off x="12359640" y="21800820"/>
              <a:ext cx="6400800" cy="9448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44</xdr:row>
          <xdr:rowOff>60960</xdr:rowOff>
        </xdr:from>
        <xdr:to>
          <xdr:col>10</xdr:col>
          <xdr:colOff>3177540</xdr:colOff>
          <xdr:row>44</xdr:row>
          <xdr:rowOff>1143000</xdr:rowOff>
        </xdr:to>
        <xdr:pic>
          <xdr:nvPicPr>
            <xdr:cNvPr id="268977" name="Picture 217553">
              <a:extLst>
                <a:ext uri="{FF2B5EF4-FFF2-40B4-BE49-F238E27FC236}">
                  <a16:creationId xmlns:a16="http://schemas.microsoft.com/office/drawing/2014/main" id="{123362C8-BAF9-404F-8915-8E108F773900}"/>
                </a:ext>
              </a:extLst>
            </xdr:cNvPr>
            <xdr:cNvPicPr>
              <a:picLocks noChangeAspect="1" noChangeArrowheads="1"/>
              <a:extLst>
                <a:ext uri="{84589F7E-364E-4C9E-8A38-B11213B215E9}">
                  <a14:cameraTool cellRange="'MEM. CÁLCULO'!$D$196:$N$203" spid="_x0000_s320004"/>
                </a:ext>
              </a:extLst>
            </xdr:cNvPicPr>
          </xdr:nvPicPr>
          <xdr:blipFill>
            <a:blip xmlns:r="http://schemas.openxmlformats.org/officeDocument/2006/relationships" r:embed="rId185"/>
            <a:srcRect/>
            <a:stretch>
              <a:fillRect/>
            </a:stretch>
          </xdr:blipFill>
          <xdr:spPr bwMode="auto">
            <a:xfrm>
              <a:off x="12336780" y="23088600"/>
              <a:ext cx="5494020" cy="10820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99060</xdr:colOff>
          <xdr:row>46</xdr:row>
          <xdr:rowOff>0</xdr:rowOff>
        </xdr:from>
        <xdr:to>
          <xdr:col>10</xdr:col>
          <xdr:colOff>3185160</xdr:colOff>
          <xdr:row>46</xdr:row>
          <xdr:rowOff>220980</xdr:rowOff>
        </xdr:to>
        <xdr:pic>
          <xdr:nvPicPr>
            <xdr:cNvPr id="268978" name="Picture 217554">
              <a:extLst>
                <a:ext uri="{FF2B5EF4-FFF2-40B4-BE49-F238E27FC236}">
                  <a16:creationId xmlns:a16="http://schemas.microsoft.com/office/drawing/2014/main" id="{3B09A65D-3947-783A-914C-BC75A0A16D5F}"/>
                </a:ext>
              </a:extLst>
            </xdr:cNvPr>
            <xdr:cNvPicPr>
              <a:picLocks noChangeAspect="1" noChangeArrowheads="1"/>
              <a:extLst>
                <a:ext uri="{84589F7E-364E-4C9E-8A38-B11213B215E9}">
                  <a14:cameraTool cellRange="'MEM. CÁLCULO'!$D$208:$N$208" spid="_x0000_s320005"/>
                </a:ext>
              </a:extLst>
            </xdr:cNvPicPr>
          </xdr:nvPicPr>
          <xdr:blipFill>
            <a:blip xmlns:r="http://schemas.openxmlformats.org/officeDocument/2006/relationships" r:embed="rId7"/>
            <a:srcRect/>
            <a:stretch>
              <a:fillRect/>
            </a:stretch>
          </xdr:blipFill>
          <xdr:spPr bwMode="auto">
            <a:xfrm>
              <a:off x="12374880" y="25046940"/>
              <a:ext cx="5463540" cy="2209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48</xdr:row>
          <xdr:rowOff>0</xdr:rowOff>
        </xdr:from>
        <xdr:to>
          <xdr:col>11</xdr:col>
          <xdr:colOff>0</xdr:colOff>
          <xdr:row>48</xdr:row>
          <xdr:rowOff>944880</xdr:rowOff>
        </xdr:to>
        <xdr:pic>
          <xdr:nvPicPr>
            <xdr:cNvPr id="268979" name="Picture 217555">
              <a:extLst>
                <a:ext uri="{FF2B5EF4-FFF2-40B4-BE49-F238E27FC236}">
                  <a16:creationId xmlns:a16="http://schemas.microsoft.com/office/drawing/2014/main" id="{1647D6C2-43A2-A237-FE70-6E179E818FF9}"/>
                </a:ext>
              </a:extLst>
            </xdr:cNvPr>
            <xdr:cNvPicPr>
              <a:picLocks noChangeAspect="1" noChangeArrowheads="1"/>
              <a:extLst>
                <a:ext uri="{84589F7E-364E-4C9E-8A38-B11213B215E9}">
                  <a14:cameraTool cellRange="'MEM. CÁLCULO'!$D$213:$N$219" spid="_x0000_s320006"/>
                </a:ext>
              </a:extLst>
            </xdr:cNvPicPr>
          </xdr:nvPicPr>
          <xdr:blipFill>
            <a:blip xmlns:r="http://schemas.openxmlformats.org/officeDocument/2006/relationships" r:embed="rId48"/>
            <a:srcRect/>
            <a:stretch>
              <a:fillRect/>
            </a:stretch>
          </xdr:blipFill>
          <xdr:spPr bwMode="auto">
            <a:xfrm>
              <a:off x="12367260" y="27561540"/>
              <a:ext cx="6393180" cy="9448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50</xdr:row>
          <xdr:rowOff>30480</xdr:rowOff>
        </xdr:from>
        <xdr:to>
          <xdr:col>11</xdr:col>
          <xdr:colOff>0</xdr:colOff>
          <xdr:row>50</xdr:row>
          <xdr:rowOff>807720</xdr:rowOff>
        </xdr:to>
        <xdr:pic>
          <xdr:nvPicPr>
            <xdr:cNvPr id="268980" name="Picture 217556">
              <a:extLst>
                <a:ext uri="{FF2B5EF4-FFF2-40B4-BE49-F238E27FC236}">
                  <a16:creationId xmlns:a16="http://schemas.microsoft.com/office/drawing/2014/main" id="{32A32042-2CCB-25CC-2E5D-163382161A71}"/>
                </a:ext>
              </a:extLst>
            </xdr:cNvPr>
            <xdr:cNvPicPr>
              <a:picLocks noChangeAspect="1" noChangeArrowheads="1"/>
              <a:extLst>
                <a:ext uri="{84589F7E-364E-4C9E-8A38-B11213B215E9}">
                  <a14:cameraTool cellRange="'MEM. CÁLCULO'!$D$224:$N$227" spid="_x0000_s320007"/>
                </a:ext>
              </a:extLst>
            </xdr:cNvPicPr>
          </xdr:nvPicPr>
          <xdr:blipFill>
            <a:blip xmlns:r="http://schemas.openxmlformats.org/officeDocument/2006/relationships" r:embed="rId49"/>
            <a:srcRect/>
            <a:stretch>
              <a:fillRect/>
            </a:stretch>
          </xdr:blipFill>
          <xdr:spPr bwMode="auto">
            <a:xfrm>
              <a:off x="12321540" y="31021020"/>
              <a:ext cx="6438900" cy="7772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55</xdr:row>
          <xdr:rowOff>68580</xdr:rowOff>
        </xdr:from>
        <xdr:to>
          <xdr:col>11</xdr:col>
          <xdr:colOff>0</xdr:colOff>
          <xdr:row>55</xdr:row>
          <xdr:rowOff>746760</xdr:rowOff>
        </xdr:to>
        <xdr:pic>
          <xdr:nvPicPr>
            <xdr:cNvPr id="268981" name="Picture 217557">
              <a:extLst>
                <a:ext uri="{FF2B5EF4-FFF2-40B4-BE49-F238E27FC236}">
                  <a16:creationId xmlns:a16="http://schemas.microsoft.com/office/drawing/2014/main" id="{7B5757B4-57F1-CDC3-612A-FA4FA1E82D87}"/>
                </a:ext>
              </a:extLst>
            </xdr:cNvPr>
            <xdr:cNvPicPr>
              <a:picLocks noChangeAspect="1" noChangeArrowheads="1"/>
              <a:extLst>
                <a:ext uri="{84589F7E-364E-4C9E-8A38-B11213B215E9}">
                  <a14:cameraTool cellRange="'MEM. CÁLCULO'!$D$239:$N$243" spid="_x0000_s320008"/>
                </a:ext>
              </a:extLst>
            </xdr:cNvPicPr>
          </xdr:nvPicPr>
          <xdr:blipFill>
            <a:blip xmlns:r="http://schemas.openxmlformats.org/officeDocument/2006/relationships" r:embed="rId10"/>
            <a:srcRect/>
            <a:stretch>
              <a:fillRect/>
            </a:stretch>
          </xdr:blipFill>
          <xdr:spPr bwMode="auto">
            <a:xfrm>
              <a:off x="12321540" y="33474660"/>
              <a:ext cx="6438900" cy="6781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56</xdr:row>
          <xdr:rowOff>60960</xdr:rowOff>
        </xdr:from>
        <xdr:to>
          <xdr:col>11</xdr:col>
          <xdr:colOff>0</xdr:colOff>
          <xdr:row>56</xdr:row>
          <xdr:rowOff>701040</xdr:rowOff>
        </xdr:to>
        <xdr:pic>
          <xdr:nvPicPr>
            <xdr:cNvPr id="268982" name="Picture 217558">
              <a:extLst>
                <a:ext uri="{FF2B5EF4-FFF2-40B4-BE49-F238E27FC236}">
                  <a16:creationId xmlns:a16="http://schemas.microsoft.com/office/drawing/2014/main" id="{4CC2D75A-3C8A-774E-424D-9B388B74C47B}"/>
                </a:ext>
              </a:extLst>
            </xdr:cNvPr>
            <xdr:cNvPicPr>
              <a:picLocks noChangeAspect="1" noChangeArrowheads="1"/>
              <a:extLst>
                <a:ext uri="{84589F7E-364E-4C9E-8A38-B11213B215E9}">
                  <a14:cameraTool cellRange="'MEM. CÁLCULO'!$D$249:$N$252" spid="_x0000_s320009"/>
                </a:ext>
              </a:extLst>
            </xdr:cNvPicPr>
          </xdr:nvPicPr>
          <xdr:blipFill>
            <a:blip xmlns:r="http://schemas.openxmlformats.org/officeDocument/2006/relationships" r:embed="rId186"/>
            <a:srcRect/>
            <a:stretch>
              <a:fillRect/>
            </a:stretch>
          </xdr:blipFill>
          <xdr:spPr bwMode="auto">
            <a:xfrm>
              <a:off x="12336780" y="34549080"/>
              <a:ext cx="6423660" cy="6400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60</xdr:row>
          <xdr:rowOff>30480</xdr:rowOff>
        </xdr:from>
        <xdr:to>
          <xdr:col>11</xdr:col>
          <xdr:colOff>0</xdr:colOff>
          <xdr:row>60</xdr:row>
          <xdr:rowOff>1112520</xdr:rowOff>
        </xdr:to>
        <xdr:pic>
          <xdr:nvPicPr>
            <xdr:cNvPr id="268983" name="Picture 217559">
              <a:extLst>
                <a:ext uri="{FF2B5EF4-FFF2-40B4-BE49-F238E27FC236}">
                  <a16:creationId xmlns:a16="http://schemas.microsoft.com/office/drawing/2014/main" id="{2D6077B4-0D87-3036-5D7B-3D165FB83D29}"/>
                </a:ext>
              </a:extLst>
            </xdr:cNvPr>
            <xdr:cNvPicPr>
              <a:picLocks noChangeAspect="1" noChangeArrowheads="1"/>
              <a:extLst>
                <a:ext uri="{84589F7E-364E-4C9E-8A38-B11213B215E9}">
                  <a14:cameraTool cellRange="'MEM. CÁLCULO'!$D$259:$N$266" spid="_x0000_s320010"/>
                </a:ext>
              </a:extLst>
            </xdr:cNvPicPr>
          </xdr:nvPicPr>
          <xdr:blipFill>
            <a:blip xmlns:r="http://schemas.openxmlformats.org/officeDocument/2006/relationships" r:embed="rId12"/>
            <a:srcRect/>
            <a:stretch>
              <a:fillRect/>
            </a:stretch>
          </xdr:blipFill>
          <xdr:spPr bwMode="auto">
            <a:xfrm>
              <a:off x="12321540" y="37536120"/>
              <a:ext cx="6438900" cy="10820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53340</xdr:colOff>
          <xdr:row>64</xdr:row>
          <xdr:rowOff>53340</xdr:rowOff>
        </xdr:from>
        <xdr:to>
          <xdr:col>11</xdr:col>
          <xdr:colOff>0</xdr:colOff>
          <xdr:row>64</xdr:row>
          <xdr:rowOff>731520</xdr:rowOff>
        </xdr:to>
        <xdr:pic>
          <xdr:nvPicPr>
            <xdr:cNvPr id="268984" name="Picture 217560">
              <a:extLst>
                <a:ext uri="{FF2B5EF4-FFF2-40B4-BE49-F238E27FC236}">
                  <a16:creationId xmlns:a16="http://schemas.microsoft.com/office/drawing/2014/main" id="{4A8FDEB9-3D88-AFCC-73C5-E58D1A6CD1A0}"/>
                </a:ext>
              </a:extLst>
            </xdr:cNvPr>
            <xdr:cNvPicPr>
              <a:picLocks noChangeAspect="1" noChangeArrowheads="1"/>
              <a:extLst>
                <a:ext uri="{84589F7E-364E-4C9E-8A38-B11213B215E9}">
                  <a14:cameraTool cellRange="'MEM. CÁLCULO'!$D$282:$N$286" spid="_x0000_s320011"/>
                </a:ext>
              </a:extLst>
            </xdr:cNvPicPr>
          </xdr:nvPicPr>
          <xdr:blipFill>
            <a:blip xmlns:r="http://schemas.openxmlformats.org/officeDocument/2006/relationships" r:embed="rId123"/>
            <a:srcRect/>
            <a:stretch>
              <a:fillRect/>
            </a:stretch>
          </xdr:blipFill>
          <xdr:spPr bwMode="auto">
            <a:xfrm>
              <a:off x="12329160" y="40706040"/>
              <a:ext cx="6431280" cy="6781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66</xdr:row>
          <xdr:rowOff>30480</xdr:rowOff>
        </xdr:from>
        <xdr:to>
          <xdr:col>11</xdr:col>
          <xdr:colOff>0</xdr:colOff>
          <xdr:row>66</xdr:row>
          <xdr:rowOff>571500</xdr:rowOff>
        </xdr:to>
        <xdr:pic>
          <xdr:nvPicPr>
            <xdr:cNvPr id="268985" name="Picture 217561">
              <a:extLst>
                <a:ext uri="{FF2B5EF4-FFF2-40B4-BE49-F238E27FC236}">
                  <a16:creationId xmlns:a16="http://schemas.microsoft.com/office/drawing/2014/main" id="{98CF730A-EA9A-B8BC-0195-13A41B9A52C2}"/>
                </a:ext>
              </a:extLst>
            </xdr:cNvPr>
            <xdr:cNvPicPr>
              <a:picLocks noChangeAspect="1" noChangeArrowheads="1"/>
              <a:extLst>
                <a:ext uri="{84589F7E-364E-4C9E-8A38-B11213B215E9}">
                  <a14:cameraTool cellRange="'MEM. CÁLCULO'!$D$291:$N$294" spid="_x0000_s320012"/>
                </a:ext>
              </a:extLst>
            </xdr:cNvPicPr>
          </xdr:nvPicPr>
          <xdr:blipFill>
            <a:blip xmlns:r="http://schemas.openxmlformats.org/officeDocument/2006/relationships" r:embed="rId14"/>
            <a:srcRect/>
            <a:stretch>
              <a:fillRect/>
            </a:stretch>
          </xdr:blipFill>
          <xdr:spPr bwMode="auto">
            <a:xfrm>
              <a:off x="12336780" y="41871900"/>
              <a:ext cx="6423660" cy="5410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74</xdr:row>
          <xdr:rowOff>53340</xdr:rowOff>
        </xdr:from>
        <xdr:to>
          <xdr:col>11</xdr:col>
          <xdr:colOff>0</xdr:colOff>
          <xdr:row>75</xdr:row>
          <xdr:rowOff>121920</xdr:rowOff>
        </xdr:to>
        <xdr:pic>
          <xdr:nvPicPr>
            <xdr:cNvPr id="268986" name="Picture 217562">
              <a:extLst>
                <a:ext uri="{FF2B5EF4-FFF2-40B4-BE49-F238E27FC236}">
                  <a16:creationId xmlns:a16="http://schemas.microsoft.com/office/drawing/2014/main" id="{6AE06C59-FCB8-FF32-1AD7-C35A8B61FDDB}"/>
                </a:ext>
              </a:extLst>
            </xdr:cNvPr>
            <xdr:cNvPicPr>
              <a:picLocks noChangeAspect="1" noChangeArrowheads="1"/>
              <a:extLst>
                <a:ext uri="{84589F7E-364E-4C9E-8A38-B11213B215E9}">
                  <a14:cameraTool cellRange="'MEM. CÁLCULO'!$D$330:$N$334" spid="_x0000_s320013"/>
                </a:ext>
              </a:extLst>
            </xdr:cNvPicPr>
          </xdr:nvPicPr>
          <xdr:blipFill>
            <a:blip xmlns:r="http://schemas.openxmlformats.org/officeDocument/2006/relationships" r:embed="rId67"/>
            <a:srcRect/>
            <a:stretch>
              <a:fillRect/>
            </a:stretch>
          </xdr:blipFill>
          <xdr:spPr bwMode="auto">
            <a:xfrm>
              <a:off x="12306300" y="47876460"/>
              <a:ext cx="6454140" cy="93726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72</xdr:row>
          <xdr:rowOff>91440</xdr:rowOff>
        </xdr:from>
        <xdr:to>
          <xdr:col>11</xdr:col>
          <xdr:colOff>0</xdr:colOff>
          <xdr:row>72</xdr:row>
          <xdr:rowOff>777240</xdr:rowOff>
        </xdr:to>
        <xdr:pic>
          <xdr:nvPicPr>
            <xdr:cNvPr id="268987" name="Picture 217563">
              <a:extLst>
                <a:ext uri="{FF2B5EF4-FFF2-40B4-BE49-F238E27FC236}">
                  <a16:creationId xmlns:a16="http://schemas.microsoft.com/office/drawing/2014/main" id="{08132261-C63A-F614-0A65-5BDB082232A7}"/>
                </a:ext>
              </a:extLst>
            </xdr:cNvPr>
            <xdr:cNvPicPr>
              <a:picLocks noChangeAspect="1" noChangeArrowheads="1"/>
              <a:extLst>
                <a:ext uri="{84589F7E-364E-4C9E-8A38-B11213B215E9}">
                  <a14:cameraTool cellRange="'MEM. CÁLCULO'!$D$321:$N$325" spid="_x0000_s320014"/>
                </a:ext>
              </a:extLst>
            </xdr:cNvPicPr>
          </xdr:nvPicPr>
          <xdr:blipFill>
            <a:blip xmlns:r="http://schemas.openxmlformats.org/officeDocument/2006/relationships" r:embed="rId187"/>
            <a:srcRect/>
            <a:stretch>
              <a:fillRect/>
            </a:stretch>
          </xdr:blipFill>
          <xdr:spPr bwMode="auto">
            <a:xfrm>
              <a:off x="12336780" y="44592240"/>
              <a:ext cx="6423660" cy="68580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123</xdr:row>
          <xdr:rowOff>45720</xdr:rowOff>
        </xdr:from>
        <xdr:to>
          <xdr:col>11</xdr:col>
          <xdr:colOff>0</xdr:colOff>
          <xdr:row>123</xdr:row>
          <xdr:rowOff>579120</xdr:rowOff>
        </xdr:to>
        <xdr:pic>
          <xdr:nvPicPr>
            <xdr:cNvPr id="268988" name="Picture 217564">
              <a:extLst>
                <a:ext uri="{FF2B5EF4-FFF2-40B4-BE49-F238E27FC236}">
                  <a16:creationId xmlns:a16="http://schemas.microsoft.com/office/drawing/2014/main" id="{CD250F97-58B8-900E-EDF8-92E5CACE04DB}"/>
                </a:ext>
              </a:extLst>
            </xdr:cNvPr>
            <xdr:cNvPicPr>
              <a:picLocks noChangeAspect="1" noChangeArrowheads="1"/>
              <a:extLst>
                <a:ext uri="{84589F7E-364E-4C9E-8A38-B11213B215E9}">
                  <a14:cameraTool cellRange="'MEM. CÁLCULO'!$D$527:$N$530" spid="_x0000_s320015"/>
                </a:ext>
              </a:extLst>
            </xdr:cNvPicPr>
          </xdr:nvPicPr>
          <xdr:blipFill>
            <a:blip xmlns:r="http://schemas.openxmlformats.org/officeDocument/2006/relationships" r:embed="rId69"/>
            <a:srcRect/>
            <a:stretch>
              <a:fillRect/>
            </a:stretch>
          </xdr:blipFill>
          <xdr:spPr bwMode="auto">
            <a:xfrm>
              <a:off x="12321540" y="71467980"/>
              <a:ext cx="6438900" cy="53340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53340</xdr:colOff>
          <xdr:row>125</xdr:row>
          <xdr:rowOff>76200</xdr:rowOff>
        </xdr:from>
        <xdr:to>
          <xdr:col>11</xdr:col>
          <xdr:colOff>0</xdr:colOff>
          <xdr:row>125</xdr:row>
          <xdr:rowOff>320040</xdr:rowOff>
        </xdr:to>
        <xdr:pic>
          <xdr:nvPicPr>
            <xdr:cNvPr id="268989" name="Picture 217565">
              <a:extLst>
                <a:ext uri="{FF2B5EF4-FFF2-40B4-BE49-F238E27FC236}">
                  <a16:creationId xmlns:a16="http://schemas.microsoft.com/office/drawing/2014/main" id="{3BF2799A-5981-64CB-DB62-8D3DA1EB8D6E}"/>
                </a:ext>
              </a:extLst>
            </xdr:cNvPr>
            <xdr:cNvPicPr>
              <a:picLocks noChangeAspect="1" noChangeArrowheads="1"/>
              <a:extLst>
                <a:ext uri="{84589F7E-364E-4C9E-8A38-B11213B215E9}">
                  <a14:cameraTool cellRange="'MEM. CÁLCULO'!$D$535:$N$535" spid="_x0000_s320016"/>
                </a:ext>
              </a:extLst>
            </xdr:cNvPicPr>
          </xdr:nvPicPr>
          <xdr:blipFill>
            <a:blip xmlns:r="http://schemas.openxmlformats.org/officeDocument/2006/relationships" r:embed="rId18"/>
            <a:srcRect/>
            <a:stretch>
              <a:fillRect/>
            </a:stretch>
          </xdr:blipFill>
          <xdr:spPr bwMode="auto">
            <a:xfrm>
              <a:off x="12329160" y="72450960"/>
              <a:ext cx="6431280" cy="2438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127</xdr:row>
          <xdr:rowOff>68580</xdr:rowOff>
        </xdr:from>
        <xdr:to>
          <xdr:col>11</xdr:col>
          <xdr:colOff>0</xdr:colOff>
          <xdr:row>127</xdr:row>
          <xdr:rowOff>281940</xdr:rowOff>
        </xdr:to>
        <xdr:pic>
          <xdr:nvPicPr>
            <xdr:cNvPr id="268990" name="Picture 217566">
              <a:extLst>
                <a:ext uri="{FF2B5EF4-FFF2-40B4-BE49-F238E27FC236}">
                  <a16:creationId xmlns:a16="http://schemas.microsoft.com/office/drawing/2014/main" id="{9A521B72-5F72-C869-DFA7-F15AC7DC466F}"/>
                </a:ext>
              </a:extLst>
            </xdr:cNvPr>
            <xdr:cNvPicPr>
              <a:picLocks noChangeAspect="1" noChangeArrowheads="1"/>
              <a:extLst>
                <a:ext uri="{84589F7E-364E-4C9E-8A38-B11213B215E9}">
                  <a14:cameraTool cellRange="'MEM. CÁLCULO'!$D$540:$N$540" spid="_x0000_s320017"/>
                </a:ext>
              </a:extLst>
            </xdr:cNvPicPr>
          </xdr:nvPicPr>
          <xdr:blipFill>
            <a:blip xmlns:r="http://schemas.openxmlformats.org/officeDocument/2006/relationships" r:embed="rId19"/>
            <a:srcRect/>
            <a:stretch>
              <a:fillRect/>
            </a:stretch>
          </xdr:blipFill>
          <xdr:spPr bwMode="auto">
            <a:xfrm>
              <a:off x="12306300" y="73449180"/>
              <a:ext cx="6454140" cy="21336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135</xdr:row>
          <xdr:rowOff>53340</xdr:rowOff>
        </xdr:from>
        <xdr:to>
          <xdr:col>11</xdr:col>
          <xdr:colOff>0</xdr:colOff>
          <xdr:row>135</xdr:row>
          <xdr:rowOff>998220</xdr:rowOff>
        </xdr:to>
        <xdr:pic>
          <xdr:nvPicPr>
            <xdr:cNvPr id="268991" name="Picture 217567">
              <a:extLst>
                <a:ext uri="{FF2B5EF4-FFF2-40B4-BE49-F238E27FC236}">
                  <a16:creationId xmlns:a16="http://schemas.microsoft.com/office/drawing/2014/main" id="{5C618391-C32C-9ED6-F39C-6B469A9B53D8}"/>
                </a:ext>
              </a:extLst>
            </xdr:cNvPr>
            <xdr:cNvPicPr>
              <a:picLocks noChangeAspect="1" noChangeArrowheads="1"/>
              <a:extLst>
                <a:ext uri="{84589F7E-364E-4C9E-8A38-B11213B215E9}">
                  <a14:cameraTool cellRange="'MEM. CÁLCULO'!$D$557:$N$563" spid="_x0000_s320018"/>
                </a:ext>
              </a:extLst>
            </xdr:cNvPicPr>
          </xdr:nvPicPr>
          <xdr:blipFill>
            <a:blip xmlns:r="http://schemas.openxmlformats.org/officeDocument/2006/relationships" r:embed="rId95"/>
            <a:srcRect/>
            <a:stretch>
              <a:fillRect/>
            </a:stretch>
          </xdr:blipFill>
          <xdr:spPr bwMode="auto">
            <a:xfrm>
              <a:off x="12321540" y="76619100"/>
              <a:ext cx="6438900" cy="9448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140</xdr:row>
          <xdr:rowOff>45720</xdr:rowOff>
        </xdr:from>
        <xdr:to>
          <xdr:col>11</xdr:col>
          <xdr:colOff>0</xdr:colOff>
          <xdr:row>140</xdr:row>
          <xdr:rowOff>594360</xdr:rowOff>
        </xdr:to>
        <xdr:pic>
          <xdr:nvPicPr>
            <xdr:cNvPr id="268992" name="Picture 217568">
              <a:extLst>
                <a:ext uri="{FF2B5EF4-FFF2-40B4-BE49-F238E27FC236}">
                  <a16:creationId xmlns:a16="http://schemas.microsoft.com/office/drawing/2014/main" id="{080E5731-9446-221B-2EFE-13DD49A44F98}"/>
                </a:ext>
              </a:extLst>
            </xdr:cNvPr>
            <xdr:cNvPicPr>
              <a:picLocks noChangeAspect="1" noChangeArrowheads="1"/>
              <a:extLst>
                <a:ext uri="{84589F7E-364E-4C9E-8A38-B11213B215E9}">
                  <a14:cameraTool cellRange="'MEM. CÁLCULO'!$D$579:$N$582" spid="_x0000_s320019"/>
                </a:ext>
              </a:extLst>
            </xdr:cNvPicPr>
          </xdr:nvPicPr>
          <xdr:blipFill>
            <a:blip xmlns:r="http://schemas.openxmlformats.org/officeDocument/2006/relationships" r:embed="rId21"/>
            <a:srcRect/>
            <a:stretch>
              <a:fillRect/>
            </a:stretch>
          </xdr:blipFill>
          <xdr:spPr bwMode="auto">
            <a:xfrm>
              <a:off x="12306300" y="82966560"/>
              <a:ext cx="6454140" cy="5486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142</xdr:row>
          <xdr:rowOff>45720</xdr:rowOff>
        </xdr:from>
        <xdr:to>
          <xdr:col>11</xdr:col>
          <xdr:colOff>0</xdr:colOff>
          <xdr:row>142</xdr:row>
          <xdr:rowOff>723900</xdr:rowOff>
        </xdr:to>
        <xdr:pic>
          <xdr:nvPicPr>
            <xdr:cNvPr id="268993" name="Picture 217569">
              <a:extLst>
                <a:ext uri="{FF2B5EF4-FFF2-40B4-BE49-F238E27FC236}">
                  <a16:creationId xmlns:a16="http://schemas.microsoft.com/office/drawing/2014/main" id="{49FC4F77-5517-57C3-7249-0E32CEE4CF17}"/>
                </a:ext>
              </a:extLst>
            </xdr:cNvPr>
            <xdr:cNvPicPr>
              <a:picLocks noChangeAspect="1" noChangeArrowheads="1"/>
              <a:extLst>
                <a:ext uri="{84589F7E-364E-4C9E-8A38-B11213B215E9}">
                  <a14:cameraTool cellRange="'MEM. CÁLCULO'!$D$587:$N$591" spid="_x0000_s320020"/>
                </a:ext>
              </a:extLst>
            </xdr:cNvPicPr>
          </xdr:nvPicPr>
          <xdr:blipFill>
            <a:blip xmlns:r="http://schemas.openxmlformats.org/officeDocument/2006/relationships" r:embed="rId71"/>
            <a:srcRect/>
            <a:stretch>
              <a:fillRect/>
            </a:stretch>
          </xdr:blipFill>
          <xdr:spPr bwMode="auto">
            <a:xfrm>
              <a:off x="12321540" y="84757260"/>
              <a:ext cx="6438900" cy="6781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144</xdr:row>
          <xdr:rowOff>53340</xdr:rowOff>
        </xdr:from>
        <xdr:to>
          <xdr:col>11</xdr:col>
          <xdr:colOff>0</xdr:colOff>
          <xdr:row>144</xdr:row>
          <xdr:rowOff>868680</xdr:rowOff>
        </xdr:to>
        <xdr:pic>
          <xdr:nvPicPr>
            <xdr:cNvPr id="268994" name="Picture 217570">
              <a:extLst>
                <a:ext uri="{FF2B5EF4-FFF2-40B4-BE49-F238E27FC236}">
                  <a16:creationId xmlns:a16="http://schemas.microsoft.com/office/drawing/2014/main" id="{FD501EF1-100F-1A7D-5BC8-FEFF02CDB240}"/>
                </a:ext>
              </a:extLst>
            </xdr:cNvPr>
            <xdr:cNvPicPr>
              <a:picLocks noChangeAspect="1" noChangeArrowheads="1"/>
              <a:extLst>
                <a:ext uri="{84589F7E-364E-4C9E-8A38-B11213B215E9}">
                  <a14:cameraTool cellRange="'MEM. CÁLCULO'!$D$596:$N$601" spid="_x0000_s320021"/>
                </a:ext>
              </a:extLst>
            </xdr:cNvPicPr>
          </xdr:nvPicPr>
          <xdr:blipFill>
            <a:blip xmlns:r="http://schemas.openxmlformats.org/officeDocument/2006/relationships" r:embed="rId72"/>
            <a:srcRect/>
            <a:stretch>
              <a:fillRect/>
            </a:stretch>
          </xdr:blipFill>
          <xdr:spPr bwMode="auto">
            <a:xfrm>
              <a:off x="12352020" y="87447120"/>
              <a:ext cx="6408420" cy="8153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145</xdr:row>
          <xdr:rowOff>60960</xdr:rowOff>
        </xdr:from>
        <xdr:to>
          <xdr:col>11</xdr:col>
          <xdr:colOff>0</xdr:colOff>
          <xdr:row>145</xdr:row>
          <xdr:rowOff>609600</xdr:rowOff>
        </xdr:to>
        <xdr:pic>
          <xdr:nvPicPr>
            <xdr:cNvPr id="268995" name="Picture 217571">
              <a:extLst>
                <a:ext uri="{FF2B5EF4-FFF2-40B4-BE49-F238E27FC236}">
                  <a16:creationId xmlns:a16="http://schemas.microsoft.com/office/drawing/2014/main" id="{A14A1FDE-8A33-6DAE-9246-0A35735507BE}"/>
                </a:ext>
              </a:extLst>
            </xdr:cNvPr>
            <xdr:cNvPicPr>
              <a:picLocks noChangeAspect="1" noChangeArrowheads="1"/>
              <a:extLst>
                <a:ext uri="{84589F7E-364E-4C9E-8A38-B11213B215E9}">
                  <a14:cameraTool cellRange="'MEM. CÁLCULO'!$D$606:$N$609" spid="_x0000_s320022"/>
                </a:ext>
              </a:extLst>
            </xdr:cNvPicPr>
          </xdr:nvPicPr>
          <xdr:blipFill>
            <a:blip xmlns:r="http://schemas.openxmlformats.org/officeDocument/2006/relationships" r:embed="rId188"/>
            <a:srcRect/>
            <a:stretch>
              <a:fillRect/>
            </a:stretch>
          </xdr:blipFill>
          <xdr:spPr bwMode="auto">
            <a:xfrm>
              <a:off x="12321540" y="88666320"/>
              <a:ext cx="6438900" cy="5486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53340</xdr:colOff>
          <xdr:row>147</xdr:row>
          <xdr:rowOff>53340</xdr:rowOff>
        </xdr:from>
        <xdr:to>
          <xdr:col>11</xdr:col>
          <xdr:colOff>0</xdr:colOff>
          <xdr:row>147</xdr:row>
          <xdr:rowOff>594360</xdr:rowOff>
        </xdr:to>
        <xdr:pic>
          <xdr:nvPicPr>
            <xdr:cNvPr id="268996" name="Picture 217572">
              <a:extLst>
                <a:ext uri="{FF2B5EF4-FFF2-40B4-BE49-F238E27FC236}">
                  <a16:creationId xmlns:a16="http://schemas.microsoft.com/office/drawing/2014/main" id="{FB5C4866-9AC2-BA4E-15BD-048876C31157}"/>
                </a:ext>
              </a:extLst>
            </xdr:cNvPr>
            <xdr:cNvPicPr>
              <a:picLocks noChangeAspect="1" noChangeArrowheads="1"/>
              <a:extLst>
                <a:ext uri="{84589F7E-364E-4C9E-8A38-B11213B215E9}">
                  <a14:cameraTool cellRange="'MEM. CÁLCULO'!$D$614:$N$617" spid="_x0000_s320023"/>
                </a:ext>
              </a:extLst>
            </xdr:cNvPicPr>
          </xdr:nvPicPr>
          <xdr:blipFill>
            <a:blip xmlns:r="http://schemas.openxmlformats.org/officeDocument/2006/relationships" r:embed="rId25"/>
            <a:srcRect/>
            <a:stretch>
              <a:fillRect/>
            </a:stretch>
          </xdr:blipFill>
          <xdr:spPr bwMode="auto">
            <a:xfrm>
              <a:off x="12329160" y="90304620"/>
              <a:ext cx="6431280" cy="5410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150</xdr:row>
          <xdr:rowOff>60960</xdr:rowOff>
        </xdr:from>
        <xdr:to>
          <xdr:col>11</xdr:col>
          <xdr:colOff>0</xdr:colOff>
          <xdr:row>150</xdr:row>
          <xdr:rowOff>1135380</xdr:rowOff>
        </xdr:to>
        <xdr:pic>
          <xdr:nvPicPr>
            <xdr:cNvPr id="268997" name="Picture 217573">
              <a:extLst>
                <a:ext uri="{FF2B5EF4-FFF2-40B4-BE49-F238E27FC236}">
                  <a16:creationId xmlns:a16="http://schemas.microsoft.com/office/drawing/2014/main" id="{930100E2-845A-AD4D-2DFB-6556C58984BD}"/>
                </a:ext>
              </a:extLst>
            </xdr:cNvPr>
            <xdr:cNvPicPr>
              <a:picLocks noChangeAspect="1" noChangeArrowheads="1"/>
              <a:extLst>
                <a:ext uri="{84589F7E-364E-4C9E-8A38-B11213B215E9}">
                  <a14:cameraTool cellRange="'MEM. CÁLCULO'!$D$628:$N$635" spid="_x0000_s320024"/>
                </a:ext>
              </a:extLst>
            </xdr:cNvPicPr>
          </xdr:nvPicPr>
          <xdr:blipFill>
            <a:blip xmlns:r="http://schemas.openxmlformats.org/officeDocument/2006/relationships" r:embed="rId74"/>
            <a:srcRect/>
            <a:stretch>
              <a:fillRect/>
            </a:stretch>
          </xdr:blipFill>
          <xdr:spPr bwMode="auto">
            <a:xfrm>
              <a:off x="12321540" y="92087700"/>
              <a:ext cx="6438900" cy="10744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53340</xdr:colOff>
          <xdr:row>152</xdr:row>
          <xdr:rowOff>160020</xdr:rowOff>
        </xdr:from>
        <xdr:to>
          <xdr:col>11</xdr:col>
          <xdr:colOff>0</xdr:colOff>
          <xdr:row>154</xdr:row>
          <xdr:rowOff>7619</xdr:rowOff>
        </xdr:to>
        <xdr:pic>
          <xdr:nvPicPr>
            <xdr:cNvPr id="268998" name="Picture 217574">
              <a:extLst>
                <a:ext uri="{FF2B5EF4-FFF2-40B4-BE49-F238E27FC236}">
                  <a16:creationId xmlns:a16="http://schemas.microsoft.com/office/drawing/2014/main" id="{0EAB6CE0-A21D-B34F-1B2E-2472BD75EE4A}"/>
                </a:ext>
              </a:extLst>
            </xdr:cNvPr>
            <xdr:cNvPicPr>
              <a:picLocks noChangeAspect="1" noChangeArrowheads="1"/>
              <a:extLst>
                <a:ext uri="{84589F7E-364E-4C9E-8A38-B11213B215E9}">
                  <a14:cameraTool cellRange="'MEM. CÁLCULO'!$D$640:$N$645" spid="_x0000_s320025"/>
                </a:ext>
              </a:extLst>
            </xdr:cNvPicPr>
          </xdr:nvPicPr>
          <xdr:blipFill>
            <a:blip xmlns:r="http://schemas.openxmlformats.org/officeDocument/2006/relationships" r:embed="rId27"/>
            <a:srcRect/>
            <a:stretch>
              <a:fillRect/>
            </a:stretch>
          </xdr:blipFill>
          <xdr:spPr bwMode="auto">
            <a:xfrm>
              <a:off x="12329160" y="94335600"/>
              <a:ext cx="6431280" cy="10439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53340</xdr:colOff>
          <xdr:row>156</xdr:row>
          <xdr:rowOff>137160</xdr:rowOff>
        </xdr:from>
        <xdr:to>
          <xdr:col>11</xdr:col>
          <xdr:colOff>0</xdr:colOff>
          <xdr:row>157</xdr:row>
          <xdr:rowOff>182880</xdr:rowOff>
        </xdr:to>
        <xdr:pic>
          <xdr:nvPicPr>
            <xdr:cNvPr id="268999" name="Picture 217575">
              <a:extLst>
                <a:ext uri="{FF2B5EF4-FFF2-40B4-BE49-F238E27FC236}">
                  <a16:creationId xmlns:a16="http://schemas.microsoft.com/office/drawing/2014/main" id="{C24E8F2C-67CC-5834-381F-4403BCF1A1CD}"/>
                </a:ext>
              </a:extLst>
            </xdr:cNvPr>
            <xdr:cNvPicPr>
              <a:picLocks noChangeAspect="1" noChangeArrowheads="1"/>
              <a:extLst>
                <a:ext uri="{84589F7E-364E-4C9E-8A38-B11213B215E9}">
                  <a14:cameraTool cellRange="'MEM. CÁLCULO'!$D$655:$N$659" spid="_x0000_s320026"/>
                </a:ext>
              </a:extLst>
            </xdr:cNvPicPr>
          </xdr:nvPicPr>
          <xdr:blipFill>
            <a:blip xmlns:r="http://schemas.openxmlformats.org/officeDocument/2006/relationships" r:embed="rId28"/>
            <a:srcRect/>
            <a:stretch>
              <a:fillRect/>
            </a:stretch>
          </xdr:blipFill>
          <xdr:spPr bwMode="auto">
            <a:xfrm>
              <a:off x="12329160" y="95996760"/>
              <a:ext cx="6431280" cy="8305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191</xdr:row>
          <xdr:rowOff>45720</xdr:rowOff>
        </xdr:from>
        <xdr:to>
          <xdr:col>11</xdr:col>
          <xdr:colOff>0</xdr:colOff>
          <xdr:row>191</xdr:row>
          <xdr:rowOff>716280</xdr:rowOff>
        </xdr:to>
        <xdr:pic>
          <xdr:nvPicPr>
            <xdr:cNvPr id="269000" name="Picture 217576">
              <a:extLst>
                <a:ext uri="{FF2B5EF4-FFF2-40B4-BE49-F238E27FC236}">
                  <a16:creationId xmlns:a16="http://schemas.microsoft.com/office/drawing/2014/main" id="{EC03C5B0-1C73-BC87-72EB-28182783A3FA}"/>
                </a:ext>
              </a:extLst>
            </xdr:cNvPr>
            <xdr:cNvPicPr>
              <a:picLocks noChangeAspect="1" noChangeArrowheads="1"/>
              <a:extLst>
                <a:ext uri="{84589F7E-364E-4C9E-8A38-B11213B215E9}">
                  <a14:cameraTool cellRange="'MEM. CÁLCULO'!$D$751:$N$755" spid="_x0000_s320027"/>
                </a:ext>
              </a:extLst>
            </xdr:cNvPicPr>
          </xdr:nvPicPr>
          <xdr:blipFill>
            <a:blip xmlns:r="http://schemas.openxmlformats.org/officeDocument/2006/relationships" r:embed="rId29"/>
            <a:srcRect/>
            <a:stretch>
              <a:fillRect/>
            </a:stretch>
          </xdr:blipFill>
          <xdr:spPr bwMode="auto">
            <a:xfrm>
              <a:off x="12344400" y="117401340"/>
              <a:ext cx="6416040" cy="67056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192</xdr:row>
          <xdr:rowOff>83820</xdr:rowOff>
        </xdr:from>
        <xdr:to>
          <xdr:col>11</xdr:col>
          <xdr:colOff>0</xdr:colOff>
          <xdr:row>192</xdr:row>
          <xdr:rowOff>762000</xdr:rowOff>
        </xdr:to>
        <xdr:pic>
          <xdr:nvPicPr>
            <xdr:cNvPr id="269001" name="Picture 217577">
              <a:extLst>
                <a:ext uri="{FF2B5EF4-FFF2-40B4-BE49-F238E27FC236}">
                  <a16:creationId xmlns:a16="http://schemas.microsoft.com/office/drawing/2014/main" id="{3F95CBA0-569D-85BD-5772-45CB941A21D5}"/>
                </a:ext>
              </a:extLst>
            </xdr:cNvPr>
            <xdr:cNvPicPr>
              <a:picLocks noChangeAspect="1" noChangeArrowheads="1"/>
              <a:extLst>
                <a:ext uri="{84589F7E-364E-4C9E-8A38-B11213B215E9}">
                  <a14:cameraTool cellRange="'MEM. CÁLCULO'!$D$760:$N$764" spid="_x0000_s320028"/>
                </a:ext>
              </a:extLst>
            </xdr:cNvPicPr>
          </xdr:nvPicPr>
          <xdr:blipFill>
            <a:blip xmlns:r="http://schemas.openxmlformats.org/officeDocument/2006/relationships" r:embed="rId30"/>
            <a:srcRect/>
            <a:stretch>
              <a:fillRect/>
            </a:stretch>
          </xdr:blipFill>
          <xdr:spPr bwMode="auto">
            <a:xfrm>
              <a:off x="12321540" y="118437660"/>
              <a:ext cx="6438900" cy="6781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194</xdr:row>
          <xdr:rowOff>91440</xdr:rowOff>
        </xdr:from>
        <xdr:to>
          <xdr:col>10</xdr:col>
          <xdr:colOff>3169920</xdr:colOff>
          <xdr:row>194</xdr:row>
          <xdr:rowOff>312420</xdr:rowOff>
        </xdr:to>
        <xdr:pic>
          <xdr:nvPicPr>
            <xdr:cNvPr id="269002" name="Picture 217578">
              <a:extLst>
                <a:ext uri="{FF2B5EF4-FFF2-40B4-BE49-F238E27FC236}">
                  <a16:creationId xmlns:a16="http://schemas.microsoft.com/office/drawing/2014/main" id="{40EC9B09-0D12-194C-D1E5-4C25149FFDD0}"/>
                </a:ext>
              </a:extLst>
            </xdr:cNvPr>
            <xdr:cNvPicPr>
              <a:picLocks noChangeAspect="1" noChangeArrowheads="1"/>
              <a:extLst>
                <a:ext uri="{84589F7E-364E-4C9E-8A38-B11213B215E9}">
                  <a14:cameraTool cellRange="'MEM. CÁLCULO'!$D$769:$N$769" spid="_x0000_s320029"/>
                </a:ext>
              </a:extLst>
            </xdr:cNvPicPr>
          </xdr:nvPicPr>
          <xdr:blipFill>
            <a:blip xmlns:r="http://schemas.openxmlformats.org/officeDocument/2006/relationships" r:embed="rId31"/>
            <a:srcRect/>
            <a:stretch>
              <a:fillRect/>
            </a:stretch>
          </xdr:blipFill>
          <xdr:spPr bwMode="auto">
            <a:xfrm>
              <a:off x="12336780" y="119702580"/>
              <a:ext cx="5486400" cy="2209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195</xdr:row>
          <xdr:rowOff>22860</xdr:rowOff>
        </xdr:from>
        <xdr:to>
          <xdr:col>10</xdr:col>
          <xdr:colOff>3139440</xdr:colOff>
          <xdr:row>195</xdr:row>
          <xdr:rowOff>213360</xdr:rowOff>
        </xdr:to>
        <xdr:pic>
          <xdr:nvPicPr>
            <xdr:cNvPr id="269003" name="Picture 217579">
              <a:extLst>
                <a:ext uri="{FF2B5EF4-FFF2-40B4-BE49-F238E27FC236}">
                  <a16:creationId xmlns:a16="http://schemas.microsoft.com/office/drawing/2014/main" id="{D57000C7-CBE7-4F7A-AC37-F3BAD3887AD9}"/>
                </a:ext>
              </a:extLst>
            </xdr:cNvPr>
            <xdr:cNvPicPr>
              <a:picLocks noChangeAspect="1" noChangeArrowheads="1"/>
              <a:extLst>
                <a:ext uri="{84589F7E-364E-4C9E-8A38-B11213B215E9}">
                  <a14:cameraTool cellRange="'MEM. CÁLCULO'!$D$774:$N$774" spid="_x0000_s320030"/>
                </a:ext>
              </a:extLst>
            </xdr:cNvPicPr>
          </xdr:nvPicPr>
          <xdr:blipFill>
            <a:blip xmlns:r="http://schemas.openxmlformats.org/officeDocument/2006/relationships" r:embed="rId77"/>
            <a:srcRect/>
            <a:stretch>
              <a:fillRect/>
            </a:stretch>
          </xdr:blipFill>
          <xdr:spPr bwMode="auto">
            <a:xfrm>
              <a:off x="12313920" y="120114060"/>
              <a:ext cx="5478780" cy="19050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200</xdr:row>
          <xdr:rowOff>68580</xdr:rowOff>
        </xdr:from>
        <xdr:to>
          <xdr:col>11</xdr:col>
          <xdr:colOff>0</xdr:colOff>
          <xdr:row>200</xdr:row>
          <xdr:rowOff>746760</xdr:rowOff>
        </xdr:to>
        <xdr:pic>
          <xdr:nvPicPr>
            <xdr:cNvPr id="269004" name="Picture 217580">
              <a:extLst>
                <a:ext uri="{FF2B5EF4-FFF2-40B4-BE49-F238E27FC236}">
                  <a16:creationId xmlns:a16="http://schemas.microsoft.com/office/drawing/2014/main" id="{29AD846E-3B1F-4D15-5468-2F45467B22C6}"/>
                </a:ext>
              </a:extLst>
            </xdr:cNvPr>
            <xdr:cNvPicPr>
              <a:picLocks noChangeAspect="1" noChangeArrowheads="1"/>
              <a:extLst>
                <a:ext uri="{84589F7E-364E-4C9E-8A38-B11213B215E9}">
                  <a14:cameraTool cellRange="'MEM. CÁLCULO'!$D$791:$N$795" spid="_x0000_s320031"/>
                </a:ext>
              </a:extLst>
            </xdr:cNvPicPr>
          </xdr:nvPicPr>
          <xdr:blipFill>
            <a:blip xmlns:r="http://schemas.openxmlformats.org/officeDocument/2006/relationships" r:embed="rId189"/>
            <a:srcRect/>
            <a:stretch>
              <a:fillRect/>
            </a:stretch>
          </xdr:blipFill>
          <xdr:spPr bwMode="auto">
            <a:xfrm>
              <a:off x="12321540" y="122621040"/>
              <a:ext cx="6438900" cy="6781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204</xdr:row>
          <xdr:rowOff>53340</xdr:rowOff>
        </xdr:from>
        <xdr:to>
          <xdr:col>11</xdr:col>
          <xdr:colOff>0</xdr:colOff>
          <xdr:row>204</xdr:row>
          <xdr:rowOff>731520</xdr:rowOff>
        </xdr:to>
        <xdr:pic>
          <xdr:nvPicPr>
            <xdr:cNvPr id="269005" name="Picture 217581">
              <a:extLst>
                <a:ext uri="{FF2B5EF4-FFF2-40B4-BE49-F238E27FC236}">
                  <a16:creationId xmlns:a16="http://schemas.microsoft.com/office/drawing/2014/main" id="{A1BFF93D-8609-39CD-1349-0DBD8BF718CC}"/>
                </a:ext>
              </a:extLst>
            </xdr:cNvPr>
            <xdr:cNvPicPr>
              <a:picLocks noChangeAspect="1" noChangeArrowheads="1"/>
              <a:extLst>
                <a:ext uri="{84589F7E-364E-4C9E-8A38-B11213B215E9}">
                  <a14:cameraTool cellRange="'MEM. CÁLCULO'!$D$802:$N$806" spid="_x0000_s320032"/>
                </a:ext>
              </a:extLst>
            </xdr:cNvPicPr>
          </xdr:nvPicPr>
          <xdr:blipFill>
            <a:blip xmlns:r="http://schemas.openxmlformats.org/officeDocument/2006/relationships" r:embed="rId153"/>
            <a:srcRect/>
            <a:stretch>
              <a:fillRect/>
            </a:stretch>
          </xdr:blipFill>
          <xdr:spPr bwMode="auto">
            <a:xfrm>
              <a:off x="12306300" y="124122180"/>
              <a:ext cx="6454140" cy="6781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206</xdr:row>
          <xdr:rowOff>30480</xdr:rowOff>
        </xdr:from>
        <xdr:to>
          <xdr:col>11</xdr:col>
          <xdr:colOff>0</xdr:colOff>
          <xdr:row>206</xdr:row>
          <xdr:rowOff>701040</xdr:rowOff>
        </xdr:to>
        <xdr:pic>
          <xdr:nvPicPr>
            <xdr:cNvPr id="269006" name="Picture 217582">
              <a:extLst>
                <a:ext uri="{FF2B5EF4-FFF2-40B4-BE49-F238E27FC236}">
                  <a16:creationId xmlns:a16="http://schemas.microsoft.com/office/drawing/2014/main" id="{ADC82BB1-5761-63FA-7F38-DAE950717BED}"/>
                </a:ext>
              </a:extLst>
            </xdr:cNvPr>
            <xdr:cNvPicPr>
              <a:picLocks noChangeAspect="1" noChangeArrowheads="1"/>
              <a:extLst>
                <a:ext uri="{84589F7E-364E-4C9E-8A38-B11213B215E9}">
                  <a14:cameraTool cellRange="'MEM. CÁLCULO'!$D$811:$N$815" spid="_x0000_s320033"/>
                </a:ext>
              </a:extLst>
            </xdr:cNvPicPr>
          </xdr:nvPicPr>
          <xdr:blipFill>
            <a:blip xmlns:r="http://schemas.openxmlformats.org/officeDocument/2006/relationships" r:embed="rId35"/>
            <a:srcRect/>
            <a:stretch>
              <a:fillRect/>
            </a:stretch>
          </xdr:blipFill>
          <xdr:spPr bwMode="auto">
            <a:xfrm>
              <a:off x="12306300" y="125219460"/>
              <a:ext cx="6454140" cy="67056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53340</xdr:colOff>
          <xdr:row>207</xdr:row>
          <xdr:rowOff>60960</xdr:rowOff>
        </xdr:from>
        <xdr:to>
          <xdr:col>11</xdr:col>
          <xdr:colOff>0</xdr:colOff>
          <xdr:row>208</xdr:row>
          <xdr:rowOff>22860</xdr:rowOff>
        </xdr:to>
        <xdr:pic>
          <xdr:nvPicPr>
            <xdr:cNvPr id="269007" name="Picture 217583">
              <a:extLst>
                <a:ext uri="{FF2B5EF4-FFF2-40B4-BE49-F238E27FC236}">
                  <a16:creationId xmlns:a16="http://schemas.microsoft.com/office/drawing/2014/main" id="{88CDC672-7218-3B0B-68DB-BFCABDE1A1A1}"/>
                </a:ext>
              </a:extLst>
            </xdr:cNvPr>
            <xdr:cNvPicPr>
              <a:picLocks noChangeAspect="1" noChangeArrowheads="1"/>
              <a:extLst>
                <a:ext uri="{84589F7E-364E-4C9E-8A38-B11213B215E9}">
                  <a14:cameraTool cellRange="'MEM. CÁLCULO'!$D$820:$N$824" spid="_x0000_s320034"/>
                </a:ext>
              </a:extLst>
            </xdr:cNvPicPr>
          </xdr:nvPicPr>
          <xdr:blipFill>
            <a:blip xmlns:r="http://schemas.openxmlformats.org/officeDocument/2006/relationships" r:embed="rId130"/>
            <a:srcRect/>
            <a:stretch>
              <a:fillRect/>
            </a:stretch>
          </xdr:blipFill>
          <xdr:spPr bwMode="auto">
            <a:xfrm>
              <a:off x="12329160" y="126164340"/>
              <a:ext cx="6431280" cy="86106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xdr:colOff>
          <xdr:row>209</xdr:row>
          <xdr:rowOff>38100</xdr:rowOff>
        </xdr:from>
        <xdr:to>
          <xdr:col>10</xdr:col>
          <xdr:colOff>3162300</xdr:colOff>
          <xdr:row>209</xdr:row>
          <xdr:rowOff>236220</xdr:rowOff>
        </xdr:to>
        <xdr:pic>
          <xdr:nvPicPr>
            <xdr:cNvPr id="269008" name="Picture 217584">
              <a:extLst>
                <a:ext uri="{FF2B5EF4-FFF2-40B4-BE49-F238E27FC236}">
                  <a16:creationId xmlns:a16="http://schemas.microsoft.com/office/drawing/2014/main" id="{9FB90D9D-DB4C-1487-759C-8804E417FD6C}"/>
                </a:ext>
              </a:extLst>
            </xdr:cNvPr>
            <xdr:cNvPicPr>
              <a:picLocks noChangeAspect="1" noChangeArrowheads="1"/>
              <a:extLst>
                <a:ext uri="{84589F7E-364E-4C9E-8A38-B11213B215E9}">
                  <a14:cameraTool cellRange="'MEM. CÁLCULO'!$D$829:$N$829" spid="_x0000_s320035"/>
                </a:ext>
              </a:extLst>
            </xdr:cNvPicPr>
          </xdr:nvPicPr>
          <xdr:blipFill>
            <a:blip xmlns:r="http://schemas.openxmlformats.org/officeDocument/2006/relationships" r:embed="rId37"/>
            <a:srcRect/>
            <a:stretch>
              <a:fillRect/>
            </a:stretch>
          </xdr:blipFill>
          <xdr:spPr bwMode="auto">
            <a:xfrm>
              <a:off x="12291060" y="127543560"/>
              <a:ext cx="5524500" cy="1981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214</xdr:row>
          <xdr:rowOff>76200</xdr:rowOff>
        </xdr:from>
        <xdr:to>
          <xdr:col>10</xdr:col>
          <xdr:colOff>3177540</xdr:colOff>
          <xdr:row>214</xdr:row>
          <xdr:rowOff>312420</xdr:rowOff>
        </xdr:to>
        <xdr:pic>
          <xdr:nvPicPr>
            <xdr:cNvPr id="269009" name="Picture 217585">
              <a:extLst>
                <a:ext uri="{FF2B5EF4-FFF2-40B4-BE49-F238E27FC236}">
                  <a16:creationId xmlns:a16="http://schemas.microsoft.com/office/drawing/2014/main" id="{AB476943-621B-4749-7452-B779C394A224}"/>
                </a:ext>
              </a:extLst>
            </xdr:cNvPr>
            <xdr:cNvPicPr>
              <a:picLocks noChangeAspect="1" noChangeArrowheads="1"/>
              <a:extLst>
                <a:ext uri="{84589F7E-364E-4C9E-8A38-B11213B215E9}">
                  <a14:cameraTool cellRange="'MEM. CÁLCULO'!$D$844:$N$844" spid="_x0000_s320036"/>
                </a:ext>
              </a:extLst>
            </xdr:cNvPicPr>
          </xdr:nvPicPr>
          <xdr:blipFill>
            <a:blip xmlns:r="http://schemas.openxmlformats.org/officeDocument/2006/relationships" r:embed="rId38"/>
            <a:srcRect/>
            <a:stretch>
              <a:fillRect/>
            </a:stretch>
          </xdr:blipFill>
          <xdr:spPr bwMode="auto">
            <a:xfrm>
              <a:off x="12321540" y="130263900"/>
              <a:ext cx="5509260" cy="2362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216</xdr:row>
          <xdr:rowOff>76200</xdr:rowOff>
        </xdr:from>
        <xdr:to>
          <xdr:col>10</xdr:col>
          <xdr:colOff>3169920</xdr:colOff>
          <xdr:row>216</xdr:row>
          <xdr:rowOff>289560</xdr:rowOff>
        </xdr:to>
        <xdr:pic>
          <xdr:nvPicPr>
            <xdr:cNvPr id="269010" name="Picture 217586">
              <a:extLst>
                <a:ext uri="{FF2B5EF4-FFF2-40B4-BE49-F238E27FC236}">
                  <a16:creationId xmlns:a16="http://schemas.microsoft.com/office/drawing/2014/main" id="{D835032C-AB3F-CA1A-3402-8B990BC41DAB}"/>
                </a:ext>
              </a:extLst>
            </xdr:cNvPr>
            <xdr:cNvPicPr>
              <a:picLocks noChangeAspect="1" noChangeArrowheads="1"/>
              <a:extLst>
                <a:ext uri="{84589F7E-364E-4C9E-8A38-B11213B215E9}">
                  <a14:cameraTool cellRange="'MEM. CÁLCULO'!$D$851:$N$851" spid="_x0000_s320037"/>
                </a:ext>
              </a:extLst>
            </xdr:cNvPicPr>
          </xdr:nvPicPr>
          <xdr:blipFill>
            <a:blip xmlns:r="http://schemas.openxmlformats.org/officeDocument/2006/relationships" r:embed="rId39"/>
            <a:srcRect/>
            <a:stretch>
              <a:fillRect/>
            </a:stretch>
          </xdr:blipFill>
          <xdr:spPr bwMode="auto">
            <a:xfrm>
              <a:off x="12321540" y="131284980"/>
              <a:ext cx="5501640" cy="21336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218</xdr:row>
          <xdr:rowOff>91440</xdr:rowOff>
        </xdr:from>
        <xdr:to>
          <xdr:col>11</xdr:col>
          <xdr:colOff>0</xdr:colOff>
          <xdr:row>218</xdr:row>
          <xdr:rowOff>289560</xdr:rowOff>
        </xdr:to>
        <xdr:pic>
          <xdr:nvPicPr>
            <xdr:cNvPr id="269011" name="Picture 217587">
              <a:extLst>
                <a:ext uri="{FF2B5EF4-FFF2-40B4-BE49-F238E27FC236}">
                  <a16:creationId xmlns:a16="http://schemas.microsoft.com/office/drawing/2014/main" id="{87FEC025-AB9F-A4DC-24A6-A9830A1BE75E}"/>
                </a:ext>
              </a:extLst>
            </xdr:cNvPr>
            <xdr:cNvPicPr>
              <a:picLocks noChangeAspect="1" noChangeArrowheads="1"/>
              <a:extLst>
                <a:ext uri="{84589F7E-364E-4C9E-8A38-B11213B215E9}">
                  <a14:cameraTool cellRange="'MEM. CÁLCULO'!$D$856:$N$856" spid="_x0000_s320038"/>
                </a:ext>
              </a:extLst>
            </xdr:cNvPicPr>
          </xdr:nvPicPr>
          <xdr:blipFill>
            <a:blip xmlns:r="http://schemas.openxmlformats.org/officeDocument/2006/relationships" r:embed="rId40"/>
            <a:srcRect/>
            <a:stretch>
              <a:fillRect/>
            </a:stretch>
          </xdr:blipFill>
          <xdr:spPr bwMode="auto">
            <a:xfrm>
              <a:off x="12344400" y="132877560"/>
              <a:ext cx="6416040" cy="1981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231</xdr:row>
          <xdr:rowOff>60960</xdr:rowOff>
        </xdr:from>
        <xdr:to>
          <xdr:col>11</xdr:col>
          <xdr:colOff>0</xdr:colOff>
          <xdr:row>231</xdr:row>
          <xdr:rowOff>228600</xdr:rowOff>
        </xdr:to>
        <xdr:pic>
          <xdr:nvPicPr>
            <xdr:cNvPr id="269012" name="Picture 217588">
              <a:extLst>
                <a:ext uri="{FF2B5EF4-FFF2-40B4-BE49-F238E27FC236}">
                  <a16:creationId xmlns:a16="http://schemas.microsoft.com/office/drawing/2014/main" id="{5A02D7CB-E40D-8DB8-A488-4A916C5E963F}"/>
                </a:ext>
              </a:extLst>
            </xdr:cNvPr>
            <xdr:cNvPicPr>
              <a:picLocks noChangeAspect="1" noChangeArrowheads="1"/>
              <a:extLst>
                <a:ext uri="{84589F7E-364E-4C9E-8A38-B11213B215E9}">
                  <a14:cameraTool cellRange="'MEM. CÁLCULO'!$D$894:$N$894" spid="_x0000_s320039"/>
                </a:ext>
              </a:extLst>
            </xdr:cNvPicPr>
          </xdr:nvPicPr>
          <xdr:blipFill>
            <a:blip xmlns:r="http://schemas.openxmlformats.org/officeDocument/2006/relationships" r:embed="rId41"/>
            <a:srcRect/>
            <a:stretch>
              <a:fillRect/>
            </a:stretch>
          </xdr:blipFill>
          <xdr:spPr bwMode="auto">
            <a:xfrm>
              <a:off x="12306300" y="140101320"/>
              <a:ext cx="6454140" cy="1676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237</xdr:row>
          <xdr:rowOff>152400</xdr:rowOff>
        </xdr:from>
        <xdr:to>
          <xdr:col>11</xdr:col>
          <xdr:colOff>0</xdr:colOff>
          <xdr:row>237</xdr:row>
          <xdr:rowOff>1767840</xdr:rowOff>
        </xdr:to>
        <xdr:pic>
          <xdr:nvPicPr>
            <xdr:cNvPr id="269013" name="Picture 217589">
              <a:extLst>
                <a:ext uri="{FF2B5EF4-FFF2-40B4-BE49-F238E27FC236}">
                  <a16:creationId xmlns:a16="http://schemas.microsoft.com/office/drawing/2014/main" id="{28532BAB-D3A4-29FA-F7D4-0AE18EC2FA53}"/>
                </a:ext>
              </a:extLst>
            </xdr:cNvPr>
            <xdr:cNvPicPr>
              <a:picLocks noChangeAspect="1" noChangeArrowheads="1"/>
              <a:extLst>
                <a:ext uri="{84589F7E-364E-4C9E-8A38-B11213B215E9}">
                  <a14:cameraTool cellRange="'MEM. CÁLCULO'!$D$910:$N$921" spid="_x0000_s320040"/>
                </a:ext>
              </a:extLst>
            </xdr:cNvPicPr>
          </xdr:nvPicPr>
          <xdr:blipFill>
            <a:blip xmlns:r="http://schemas.openxmlformats.org/officeDocument/2006/relationships" r:embed="rId42"/>
            <a:srcRect/>
            <a:stretch>
              <a:fillRect/>
            </a:stretch>
          </xdr:blipFill>
          <xdr:spPr bwMode="auto">
            <a:xfrm>
              <a:off x="12367260" y="141701520"/>
              <a:ext cx="6393180" cy="16154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54</xdr:row>
          <xdr:rowOff>30480</xdr:rowOff>
        </xdr:from>
        <xdr:to>
          <xdr:col>11</xdr:col>
          <xdr:colOff>0</xdr:colOff>
          <xdr:row>55</xdr:row>
          <xdr:rowOff>0</xdr:rowOff>
        </xdr:to>
        <xdr:pic>
          <xdr:nvPicPr>
            <xdr:cNvPr id="269014" name="Picture 217590">
              <a:extLst>
                <a:ext uri="{FF2B5EF4-FFF2-40B4-BE49-F238E27FC236}">
                  <a16:creationId xmlns:a16="http://schemas.microsoft.com/office/drawing/2014/main" id="{5086930F-20C5-29DC-E964-B42206F84D8B}"/>
                </a:ext>
              </a:extLst>
            </xdr:cNvPr>
            <xdr:cNvPicPr>
              <a:picLocks noChangeAspect="1" noChangeArrowheads="1"/>
              <a:extLst>
                <a:ext uri="{84589F7E-364E-4C9E-8A38-B11213B215E9}">
                  <a14:cameraTool cellRange="'MEM. CÁLCULO'!$D$234:$N$234" spid="_x0000_s320041"/>
                </a:ext>
              </a:extLst>
            </xdr:cNvPicPr>
          </xdr:nvPicPr>
          <xdr:blipFill>
            <a:blip xmlns:r="http://schemas.openxmlformats.org/officeDocument/2006/relationships" r:embed="rId43"/>
            <a:srcRect/>
            <a:stretch>
              <a:fillRect/>
            </a:stretch>
          </xdr:blipFill>
          <xdr:spPr bwMode="auto">
            <a:xfrm>
              <a:off x="12306300" y="33101280"/>
              <a:ext cx="6454140" cy="30480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38</xdr:row>
          <xdr:rowOff>129540</xdr:rowOff>
        </xdr:from>
        <xdr:to>
          <xdr:col>11</xdr:col>
          <xdr:colOff>0</xdr:colOff>
          <xdr:row>39</xdr:row>
          <xdr:rowOff>1341120</xdr:rowOff>
        </xdr:to>
        <xdr:pic>
          <xdr:nvPicPr>
            <xdr:cNvPr id="269015" name="Picture 82686">
              <a:extLst>
                <a:ext uri="{FF2B5EF4-FFF2-40B4-BE49-F238E27FC236}">
                  <a16:creationId xmlns:a16="http://schemas.microsoft.com/office/drawing/2014/main" id="{61F544EE-8C9E-075C-B4EA-1CFBA1D38CE8}"/>
                </a:ext>
              </a:extLst>
            </xdr:cNvPr>
            <xdr:cNvPicPr>
              <a:picLocks noChangeAspect="1" noChangeArrowheads="1"/>
              <a:extLst>
                <a:ext uri="{84589F7E-364E-4C9E-8A38-B11213B215E9}">
                  <a14:cameraTool cellRange="'MEM. CÁLCULO'!$D$168:$N$175" spid="_x0000_s320042"/>
                </a:ext>
              </a:extLst>
            </xdr:cNvPicPr>
          </xdr:nvPicPr>
          <xdr:blipFill>
            <a:blip xmlns:r="http://schemas.openxmlformats.org/officeDocument/2006/relationships" r:embed="rId44"/>
            <a:srcRect/>
            <a:stretch>
              <a:fillRect/>
            </a:stretch>
          </xdr:blipFill>
          <xdr:spPr bwMode="auto">
            <a:xfrm>
              <a:off x="12352020" y="18889980"/>
              <a:ext cx="6408420" cy="13792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121920</xdr:colOff>
          <xdr:row>17</xdr:row>
          <xdr:rowOff>137160</xdr:rowOff>
        </xdr:from>
        <xdr:to>
          <xdr:col>11</xdr:col>
          <xdr:colOff>0</xdr:colOff>
          <xdr:row>18</xdr:row>
          <xdr:rowOff>45720</xdr:rowOff>
        </xdr:to>
        <xdr:pic>
          <xdr:nvPicPr>
            <xdr:cNvPr id="269016" name="Picture 82687">
              <a:extLst>
                <a:ext uri="{FF2B5EF4-FFF2-40B4-BE49-F238E27FC236}">
                  <a16:creationId xmlns:a16="http://schemas.microsoft.com/office/drawing/2014/main" id="{D3C1626F-02D4-134C-8FE3-4388807BBA1C}"/>
                </a:ext>
              </a:extLst>
            </xdr:cNvPr>
            <xdr:cNvPicPr>
              <a:picLocks noChangeAspect="1" noChangeArrowheads="1"/>
              <a:extLst>
                <a:ext uri="{84589F7E-364E-4C9E-8A38-B11213B215E9}">
                  <a14:cameraTool cellRange="'MEM. CÁLCULO'!$D$99:$N$102" spid="_x0000_s320043"/>
                </a:ext>
              </a:extLst>
            </xdr:cNvPicPr>
          </xdr:nvPicPr>
          <xdr:blipFill>
            <a:blip xmlns:r="http://schemas.openxmlformats.org/officeDocument/2006/relationships" r:embed="rId45"/>
            <a:srcRect/>
            <a:stretch>
              <a:fillRect/>
            </a:stretch>
          </xdr:blipFill>
          <xdr:spPr bwMode="auto">
            <a:xfrm>
              <a:off x="12397740" y="6659880"/>
              <a:ext cx="6362700" cy="6934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41</xdr:row>
          <xdr:rowOff>0</xdr:rowOff>
        </xdr:from>
        <xdr:to>
          <xdr:col>11</xdr:col>
          <xdr:colOff>0</xdr:colOff>
          <xdr:row>41</xdr:row>
          <xdr:rowOff>213360</xdr:rowOff>
        </xdr:to>
        <xdr:pic>
          <xdr:nvPicPr>
            <xdr:cNvPr id="269017" name="Picture 82688">
              <a:extLst>
                <a:ext uri="{FF2B5EF4-FFF2-40B4-BE49-F238E27FC236}">
                  <a16:creationId xmlns:a16="http://schemas.microsoft.com/office/drawing/2014/main" id="{CC27D1B9-C50B-2ACA-B581-57FF7D507113}"/>
                </a:ext>
              </a:extLst>
            </xdr:cNvPr>
            <xdr:cNvPicPr>
              <a:picLocks noChangeAspect="1" noChangeArrowheads="1"/>
              <a:extLst>
                <a:ext uri="{84589F7E-364E-4C9E-8A38-B11213B215E9}">
                  <a14:cameraTool cellRange="'MEM. CÁLCULO'!$D$180:$N$180" spid="_x0000_s320044"/>
                </a:ext>
              </a:extLst>
            </xdr:cNvPicPr>
          </xdr:nvPicPr>
          <xdr:blipFill>
            <a:blip xmlns:r="http://schemas.openxmlformats.org/officeDocument/2006/relationships" r:embed="rId4"/>
            <a:srcRect/>
            <a:stretch>
              <a:fillRect/>
            </a:stretch>
          </xdr:blipFill>
          <xdr:spPr bwMode="auto">
            <a:xfrm>
              <a:off x="12344400" y="20878800"/>
              <a:ext cx="6416040" cy="21336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83820</xdr:colOff>
          <xdr:row>43</xdr:row>
          <xdr:rowOff>0</xdr:rowOff>
        </xdr:from>
        <xdr:to>
          <xdr:col>11</xdr:col>
          <xdr:colOff>0</xdr:colOff>
          <xdr:row>43</xdr:row>
          <xdr:rowOff>944880</xdr:rowOff>
        </xdr:to>
        <xdr:pic>
          <xdr:nvPicPr>
            <xdr:cNvPr id="269018" name="Picture 82689">
              <a:extLst>
                <a:ext uri="{FF2B5EF4-FFF2-40B4-BE49-F238E27FC236}">
                  <a16:creationId xmlns:a16="http://schemas.microsoft.com/office/drawing/2014/main" id="{E20375B4-7668-D075-3380-BF60EBD3ED5A}"/>
                </a:ext>
              </a:extLst>
            </xdr:cNvPr>
            <xdr:cNvPicPr>
              <a:picLocks noChangeAspect="1" noChangeArrowheads="1"/>
              <a:extLst>
                <a:ext uri="{84589F7E-364E-4C9E-8A38-B11213B215E9}">
                  <a14:cameraTool cellRange="'MEM. CÁLCULO'!$D$185:$N$191" spid="_x0000_s320045"/>
                </a:ext>
              </a:extLst>
            </xdr:cNvPicPr>
          </xdr:nvPicPr>
          <xdr:blipFill>
            <a:blip xmlns:r="http://schemas.openxmlformats.org/officeDocument/2006/relationships" r:embed="rId46"/>
            <a:srcRect/>
            <a:stretch>
              <a:fillRect/>
            </a:stretch>
          </xdr:blipFill>
          <xdr:spPr bwMode="auto">
            <a:xfrm>
              <a:off x="12359640" y="21800820"/>
              <a:ext cx="6400800" cy="9448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44</xdr:row>
          <xdr:rowOff>60960</xdr:rowOff>
        </xdr:from>
        <xdr:to>
          <xdr:col>10</xdr:col>
          <xdr:colOff>3169920</xdr:colOff>
          <xdr:row>44</xdr:row>
          <xdr:rowOff>1143000</xdr:rowOff>
        </xdr:to>
        <xdr:pic>
          <xdr:nvPicPr>
            <xdr:cNvPr id="269019" name="Picture 82690">
              <a:extLst>
                <a:ext uri="{FF2B5EF4-FFF2-40B4-BE49-F238E27FC236}">
                  <a16:creationId xmlns:a16="http://schemas.microsoft.com/office/drawing/2014/main" id="{980FEE40-3654-799D-305A-CF02C4D0C111}"/>
                </a:ext>
              </a:extLst>
            </xdr:cNvPr>
            <xdr:cNvPicPr>
              <a:picLocks noChangeAspect="1" noChangeArrowheads="1"/>
              <a:extLst>
                <a:ext uri="{84589F7E-364E-4C9E-8A38-B11213B215E9}">
                  <a14:cameraTool cellRange="'MEM. CÁLCULO'!$D$196:$N$203" spid="_x0000_s320046"/>
                </a:ext>
              </a:extLst>
            </xdr:cNvPicPr>
          </xdr:nvPicPr>
          <xdr:blipFill>
            <a:blip xmlns:r="http://schemas.openxmlformats.org/officeDocument/2006/relationships" r:embed="rId47"/>
            <a:srcRect/>
            <a:stretch>
              <a:fillRect/>
            </a:stretch>
          </xdr:blipFill>
          <xdr:spPr bwMode="auto">
            <a:xfrm>
              <a:off x="12336780" y="23088600"/>
              <a:ext cx="5486400" cy="10820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46</xdr:row>
          <xdr:rowOff>0</xdr:rowOff>
        </xdr:from>
        <xdr:to>
          <xdr:col>10</xdr:col>
          <xdr:colOff>3177540</xdr:colOff>
          <xdr:row>46</xdr:row>
          <xdr:rowOff>220980</xdr:rowOff>
        </xdr:to>
        <xdr:pic>
          <xdr:nvPicPr>
            <xdr:cNvPr id="269020" name="Picture 82691">
              <a:extLst>
                <a:ext uri="{FF2B5EF4-FFF2-40B4-BE49-F238E27FC236}">
                  <a16:creationId xmlns:a16="http://schemas.microsoft.com/office/drawing/2014/main" id="{2F4E46D1-214F-BEBD-D5BC-DEF209B2F9C8}"/>
                </a:ext>
              </a:extLst>
            </xdr:cNvPr>
            <xdr:cNvPicPr>
              <a:picLocks noChangeAspect="1" noChangeArrowheads="1"/>
              <a:extLst>
                <a:ext uri="{84589F7E-364E-4C9E-8A38-B11213B215E9}">
                  <a14:cameraTool cellRange="'MEM. CÁLCULO'!$D$208:$N$208" spid="_x0000_s320047"/>
                </a:ext>
              </a:extLst>
            </xdr:cNvPicPr>
          </xdr:nvPicPr>
          <xdr:blipFill>
            <a:blip xmlns:r="http://schemas.openxmlformats.org/officeDocument/2006/relationships" r:embed="rId7"/>
            <a:srcRect/>
            <a:stretch>
              <a:fillRect/>
            </a:stretch>
          </xdr:blipFill>
          <xdr:spPr bwMode="auto">
            <a:xfrm>
              <a:off x="12367260" y="25046940"/>
              <a:ext cx="5463540" cy="2209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48</xdr:row>
          <xdr:rowOff>0</xdr:rowOff>
        </xdr:from>
        <xdr:to>
          <xdr:col>11</xdr:col>
          <xdr:colOff>0</xdr:colOff>
          <xdr:row>48</xdr:row>
          <xdr:rowOff>944880</xdr:rowOff>
        </xdr:to>
        <xdr:pic>
          <xdr:nvPicPr>
            <xdr:cNvPr id="269021" name="Picture 82692">
              <a:extLst>
                <a:ext uri="{FF2B5EF4-FFF2-40B4-BE49-F238E27FC236}">
                  <a16:creationId xmlns:a16="http://schemas.microsoft.com/office/drawing/2014/main" id="{EB58923E-84D3-4853-0209-4C12E136FF58}"/>
                </a:ext>
              </a:extLst>
            </xdr:cNvPr>
            <xdr:cNvPicPr>
              <a:picLocks noChangeAspect="1" noChangeArrowheads="1"/>
              <a:extLst>
                <a:ext uri="{84589F7E-364E-4C9E-8A38-B11213B215E9}">
                  <a14:cameraTool cellRange="'MEM. CÁLCULO'!$D$213:$N$219" spid="_x0000_s320048"/>
                </a:ext>
              </a:extLst>
            </xdr:cNvPicPr>
          </xdr:nvPicPr>
          <xdr:blipFill>
            <a:blip xmlns:r="http://schemas.openxmlformats.org/officeDocument/2006/relationships" r:embed="rId190"/>
            <a:srcRect/>
            <a:stretch>
              <a:fillRect/>
            </a:stretch>
          </xdr:blipFill>
          <xdr:spPr bwMode="auto">
            <a:xfrm>
              <a:off x="12367260" y="27561540"/>
              <a:ext cx="6393180" cy="9448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50</xdr:row>
          <xdr:rowOff>30480</xdr:rowOff>
        </xdr:from>
        <xdr:to>
          <xdr:col>11</xdr:col>
          <xdr:colOff>0</xdr:colOff>
          <xdr:row>50</xdr:row>
          <xdr:rowOff>807720</xdr:rowOff>
        </xdr:to>
        <xdr:pic>
          <xdr:nvPicPr>
            <xdr:cNvPr id="269022" name="Picture 82693">
              <a:extLst>
                <a:ext uri="{FF2B5EF4-FFF2-40B4-BE49-F238E27FC236}">
                  <a16:creationId xmlns:a16="http://schemas.microsoft.com/office/drawing/2014/main" id="{A10FC69E-0E64-17F3-94A6-5FA4B2936281}"/>
                </a:ext>
              </a:extLst>
            </xdr:cNvPr>
            <xdr:cNvPicPr>
              <a:picLocks noChangeAspect="1" noChangeArrowheads="1"/>
              <a:extLst>
                <a:ext uri="{84589F7E-364E-4C9E-8A38-B11213B215E9}">
                  <a14:cameraTool cellRange="'MEM. CÁLCULO'!$D$224:$N$227" spid="_x0000_s320049"/>
                </a:ext>
              </a:extLst>
            </xdr:cNvPicPr>
          </xdr:nvPicPr>
          <xdr:blipFill>
            <a:blip xmlns:r="http://schemas.openxmlformats.org/officeDocument/2006/relationships" r:embed="rId9"/>
            <a:srcRect/>
            <a:stretch>
              <a:fillRect/>
            </a:stretch>
          </xdr:blipFill>
          <xdr:spPr bwMode="auto">
            <a:xfrm>
              <a:off x="12321540" y="31021020"/>
              <a:ext cx="6438900" cy="7772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55</xdr:row>
          <xdr:rowOff>60960</xdr:rowOff>
        </xdr:from>
        <xdr:to>
          <xdr:col>11</xdr:col>
          <xdr:colOff>0</xdr:colOff>
          <xdr:row>55</xdr:row>
          <xdr:rowOff>739140</xdr:rowOff>
        </xdr:to>
        <xdr:pic>
          <xdr:nvPicPr>
            <xdr:cNvPr id="269023" name="Picture 82694">
              <a:extLst>
                <a:ext uri="{FF2B5EF4-FFF2-40B4-BE49-F238E27FC236}">
                  <a16:creationId xmlns:a16="http://schemas.microsoft.com/office/drawing/2014/main" id="{EA645AE7-A556-6273-86C1-7CB66458664A}"/>
                </a:ext>
              </a:extLst>
            </xdr:cNvPr>
            <xdr:cNvPicPr>
              <a:picLocks noChangeAspect="1" noChangeArrowheads="1"/>
              <a:extLst>
                <a:ext uri="{84589F7E-364E-4C9E-8A38-B11213B215E9}">
                  <a14:cameraTool cellRange="'MEM. CÁLCULO'!$D$239:$N$243" spid="_x0000_s320050"/>
                </a:ext>
              </a:extLst>
            </xdr:cNvPicPr>
          </xdr:nvPicPr>
          <xdr:blipFill>
            <a:blip xmlns:r="http://schemas.openxmlformats.org/officeDocument/2006/relationships" r:embed="rId10"/>
            <a:srcRect/>
            <a:stretch>
              <a:fillRect/>
            </a:stretch>
          </xdr:blipFill>
          <xdr:spPr bwMode="auto">
            <a:xfrm>
              <a:off x="12321540" y="33467040"/>
              <a:ext cx="6438900" cy="6781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56</xdr:row>
          <xdr:rowOff>60960</xdr:rowOff>
        </xdr:from>
        <xdr:to>
          <xdr:col>11</xdr:col>
          <xdr:colOff>0</xdr:colOff>
          <xdr:row>56</xdr:row>
          <xdr:rowOff>701040</xdr:rowOff>
        </xdr:to>
        <xdr:pic>
          <xdr:nvPicPr>
            <xdr:cNvPr id="269024" name="Picture 82695">
              <a:extLst>
                <a:ext uri="{FF2B5EF4-FFF2-40B4-BE49-F238E27FC236}">
                  <a16:creationId xmlns:a16="http://schemas.microsoft.com/office/drawing/2014/main" id="{D7A588CD-7053-1734-A0CE-668E70EFA7C0}"/>
                </a:ext>
              </a:extLst>
            </xdr:cNvPr>
            <xdr:cNvPicPr>
              <a:picLocks noChangeAspect="1" noChangeArrowheads="1"/>
              <a:extLst>
                <a:ext uri="{84589F7E-364E-4C9E-8A38-B11213B215E9}">
                  <a14:cameraTool cellRange="'MEM. CÁLCULO'!$D$249:$N$252" spid="_x0000_s320051"/>
                </a:ext>
              </a:extLst>
            </xdr:cNvPicPr>
          </xdr:nvPicPr>
          <xdr:blipFill>
            <a:blip xmlns:r="http://schemas.openxmlformats.org/officeDocument/2006/relationships" r:embed="rId11"/>
            <a:srcRect/>
            <a:stretch>
              <a:fillRect/>
            </a:stretch>
          </xdr:blipFill>
          <xdr:spPr bwMode="auto">
            <a:xfrm>
              <a:off x="12336780" y="34549080"/>
              <a:ext cx="6423660" cy="6400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53340</xdr:colOff>
          <xdr:row>60</xdr:row>
          <xdr:rowOff>30480</xdr:rowOff>
        </xdr:from>
        <xdr:to>
          <xdr:col>11</xdr:col>
          <xdr:colOff>0</xdr:colOff>
          <xdr:row>60</xdr:row>
          <xdr:rowOff>1112520</xdr:rowOff>
        </xdr:to>
        <xdr:pic>
          <xdr:nvPicPr>
            <xdr:cNvPr id="269025" name="Picture 82696">
              <a:extLst>
                <a:ext uri="{FF2B5EF4-FFF2-40B4-BE49-F238E27FC236}">
                  <a16:creationId xmlns:a16="http://schemas.microsoft.com/office/drawing/2014/main" id="{4ED4C602-A14C-15D8-4B48-C291B6FCA3E6}"/>
                </a:ext>
              </a:extLst>
            </xdr:cNvPr>
            <xdr:cNvPicPr>
              <a:picLocks noChangeAspect="1" noChangeArrowheads="1"/>
              <a:extLst>
                <a:ext uri="{84589F7E-364E-4C9E-8A38-B11213B215E9}">
                  <a14:cameraTool cellRange="'MEM. CÁLCULO'!$D$259:$N$266" spid="_x0000_s320052"/>
                </a:ext>
              </a:extLst>
            </xdr:cNvPicPr>
          </xdr:nvPicPr>
          <xdr:blipFill>
            <a:blip xmlns:r="http://schemas.openxmlformats.org/officeDocument/2006/relationships" r:embed="rId12"/>
            <a:srcRect/>
            <a:stretch>
              <a:fillRect/>
            </a:stretch>
          </xdr:blipFill>
          <xdr:spPr bwMode="auto">
            <a:xfrm>
              <a:off x="12329160" y="37536120"/>
              <a:ext cx="6431280" cy="10820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62</xdr:row>
          <xdr:rowOff>60960</xdr:rowOff>
        </xdr:from>
        <xdr:to>
          <xdr:col>11</xdr:col>
          <xdr:colOff>0</xdr:colOff>
          <xdr:row>62</xdr:row>
          <xdr:rowOff>1005840</xdr:rowOff>
        </xdr:to>
        <xdr:pic>
          <xdr:nvPicPr>
            <xdr:cNvPr id="269026" name="Picture 217602">
              <a:extLst>
                <a:ext uri="{FF2B5EF4-FFF2-40B4-BE49-F238E27FC236}">
                  <a16:creationId xmlns:a16="http://schemas.microsoft.com/office/drawing/2014/main" id="{78A565B8-CEE8-A360-0975-50D928B1C277}"/>
                </a:ext>
              </a:extLst>
            </xdr:cNvPr>
            <xdr:cNvPicPr>
              <a:picLocks noChangeAspect="1" noChangeArrowheads="1"/>
              <a:extLst>
                <a:ext uri="{84589F7E-364E-4C9E-8A38-B11213B215E9}">
                  <a14:cameraTool cellRange="'MEM. CÁLCULO'!$D$271:$N$277" spid="_x0000_s320053"/>
                </a:ext>
              </a:extLst>
            </xdr:cNvPicPr>
          </xdr:nvPicPr>
          <xdr:blipFill>
            <a:blip xmlns:r="http://schemas.openxmlformats.org/officeDocument/2006/relationships" r:embed="rId52"/>
            <a:srcRect/>
            <a:stretch>
              <a:fillRect/>
            </a:stretch>
          </xdr:blipFill>
          <xdr:spPr bwMode="auto">
            <a:xfrm>
              <a:off x="12321540" y="39212520"/>
              <a:ext cx="6438900" cy="9448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239</xdr:row>
          <xdr:rowOff>137160</xdr:rowOff>
        </xdr:from>
        <xdr:to>
          <xdr:col>10</xdr:col>
          <xdr:colOff>3154680</xdr:colOff>
          <xdr:row>239</xdr:row>
          <xdr:rowOff>342900</xdr:rowOff>
        </xdr:to>
        <xdr:pic>
          <xdr:nvPicPr>
            <xdr:cNvPr id="269027" name="Picture 217603">
              <a:extLst>
                <a:ext uri="{FF2B5EF4-FFF2-40B4-BE49-F238E27FC236}">
                  <a16:creationId xmlns:a16="http://schemas.microsoft.com/office/drawing/2014/main" id="{795ACAEF-47F7-CFAF-FD7F-DFEEE9B8D54A}"/>
                </a:ext>
              </a:extLst>
            </xdr:cNvPr>
            <xdr:cNvPicPr>
              <a:picLocks noChangeAspect="1" noChangeArrowheads="1"/>
              <a:extLst>
                <a:ext uri="{84589F7E-364E-4C9E-8A38-B11213B215E9}">
                  <a14:cameraTool cellRange="'MEM. CÁLCULO'!$D$926:$N$926" spid="_x0000_s320054"/>
                </a:ext>
              </a:extLst>
            </xdr:cNvPicPr>
          </xdr:nvPicPr>
          <xdr:blipFill>
            <a:blip xmlns:r="http://schemas.openxmlformats.org/officeDocument/2006/relationships" r:embed="rId85"/>
            <a:srcRect/>
            <a:stretch>
              <a:fillRect/>
            </a:stretch>
          </xdr:blipFill>
          <xdr:spPr bwMode="auto">
            <a:xfrm>
              <a:off x="12336780" y="144208500"/>
              <a:ext cx="5471160" cy="2057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xdr:colOff>
          <xdr:row>242</xdr:row>
          <xdr:rowOff>121920</xdr:rowOff>
        </xdr:from>
        <xdr:to>
          <xdr:col>10</xdr:col>
          <xdr:colOff>3169920</xdr:colOff>
          <xdr:row>242</xdr:row>
          <xdr:rowOff>1600200</xdr:rowOff>
        </xdr:to>
        <xdr:pic>
          <xdr:nvPicPr>
            <xdr:cNvPr id="269028" name="Picture 217604">
              <a:extLst>
                <a:ext uri="{FF2B5EF4-FFF2-40B4-BE49-F238E27FC236}">
                  <a16:creationId xmlns:a16="http://schemas.microsoft.com/office/drawing/2014/main" id="{682041A7-3762-1F4D-D3EE-06029AD28884}"/>
                </a:ext>
              </a:extLst>
            </xdr:cNvPr>
            <xdr:cNvPicPr>
              <a:picLocks noChangeAspect="1" noChangeArrowheads="1"/>
              <a:extLst>
                <a:ext uri="{84589F7E-364E-4C9E-8A38-B11213B215E9}">
                  <a14:cameraTool cellRange="'MEM. CÁLCULO'!$D$936:$N$946" spid="_x0000_s320055"/>
                </a:ext>
              </a:extLst>
            </xdr:cNvPicPr>
          </xdr:nvPicPr>
          <xdr:blipFill>
            <a:blip xmlns:r="http://schemas.openxmlformats.org/officeDocument/2006/relationships" r:embed="rId54"/>
            <a:srcRect/>
            <a:stretch>
              <a:fillRect/>
            </a:stretch>
          </xdr:blipFill>
          <xdr:spPr bwMode="auto">
            <a:xfrm>
              <a:off x="12291060" y="146128740"/>
              <a:ext cx="5532120" cy="14782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243</xdr:row>
          <xdr:rowOff>121920</xdr:rowOff>
        </xdr:from>
        <xdr:to>
          <xdr:col>10</xdr:col>
          <xdr:colOff>3185160</xdr:colOff>
          <xdr:row>243</xdr:row>
          <xdr:rowOff>1737360</xdr:rowOff>
        </xdr:to>
        <xdr:pic>
          <xdr:nvPicPr>
            <xdr:cNvPr id="269029" name="Picture 217605">
              <a:extLst>
                <a:ext uri="{FF2B5EF4-FFF2-40B4-BE49-F238E27FC236}">
                  <a16:creationId xmlns:a16="http://schemas.microsoft.com/office/drawing/2014/main" id="{EEA02EE8-4617-7816-BE4F-B523791EF26C}"/>
                </a:ext>
              </a:extLst>
            </xdr:cNvPr>
            <xdr:cNvPicPr>
              <a:picLocks noChangeAspect="1" noChangeArrowheads="1"/>
              <a:extLst>
                <a:ext uri="{84589F7E-364E-4C9E-8A38-B11213B215E9}">
                  <a14:cameraTool cellRange="'MEM. CÁLCULO'!$D$951:$N$962" spid="_x0000_s320056"/>
                </a:ext>
              </a:extLst>
            </xdr:cNvPicPr>
          </xdr:nvPicPr>
          <xdr:blipFill>
            <a:blip xmlns:r="http://schemas.openxmlformats.org/officeDocument/2006/relationships" r:embed="rId55"/>
            <a:srcRect/>
            <a:stretch>
              <a:fillRect/>
            </a:stretch>
          </xdr:blipFill>
          <xdr:spPr bwMode="auto">
            <a:xfrm>
              <a:off x="12313920" y="148338540"/>
              <a:ext cx="5524500" cy="16154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245</xdr:row>
          <xdr:rowOff>99060</xdr:rowOff>
        </xdr:from>
        <xdr:to>
          <xdr:col>11</xdr:col>
          <xdr:colOff>0</xdr:colOff>
          <xdr:row>245</xdr:row>
          <xdr:rowOff>320040</xdr:rowOff>
        </xdr:to>
        <xdr:pic>
          <xdr:nvPicPr>
            <xdr:cNvPr id="269030" name="Picture 217606">
              <a:extLst>
                <a:ext uri="{FF2B5EF4-FFF2-40B4-BE49-F238E27FC236}">
                  <a16:creationId xmlns:a16="http://schemas.microsoft.com/office/drawing/2014/main" id="{E155C672-8C01-1AFA-3952-A641F1F4815A}"/>
                </a:ext>
              </a:extLst>
            </xdr:cNvPr>
            <xdr:cNvPicPr>
              <a:picLocks noChangeAspect="1" noChangeArrowheads="1"/>
              <a:extLst>
                <a:ext uri="{84589F7E-364E-4C9E-8A38-B11213B215E9}">
                  <a14:cameraTool cellRange="'MEM. CÁLCULO'!$D$967:$N$967" spid="_x0000_s320057"/>
                </a:ext>
              </a:extLst>
            </xdr:cNvPicPr>
          </xdr:nvPicPr>
          <xdr:blipFill>
            <a:blip xmlns:r="http://schemas.openxmlformats.org/officeDocument/2006/relationships" r:embed="rId56"/>
            <a:srcRect/>
            <a:stretch>
              <a:fillRect/>
            </a:stretch>
          </xdr:blipFill>
          <xdr:spPr bwMode="auto">
            <a:xfrm>
              <a:off x="12344400" y="151295100"/>
              <a:ext cx="6416040" cy="2209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247</xdr:row>
          <xdr:rowOff>60960</xdr:rowOff>
        </xdr:from>
        <xdr:to>
          <xdr:col>11</xdr:col>
          <xdr:colOff>0</xdr:colOff>
          <xdr:row>247</xdr:row>
          <xdr:rowOff>251460</xdr:rowOff>
        </xdr:to>
        <xdr:pic>
          <xdr:nvPicPr>
            <xdr:cNvPr id="269031" name="Picture 217607">
              <a:extLst>
                <a:ext uri="{FF2B5EF4-FFF2-40B4-BE49-F238E27FC236}">
                  <a16:creationId xmlns:a16="http://schemas.microsoft.com/office/drawing/2014/main" id="{B9167DFE-42F6-59C4-1706-0D835B8672A9}"/>
                </a:ext>
              </a:extLst>
            </xdr:cNvPr>
            <xdr:cNvPicPr>
              <a:picLocks noChangeAspect="1" noChangeArrowheads="1"/>
              <a:extLst>
                <a:ext uri="{84589F7E-364E-4C9E-8A38-B11213B215E9}">
                  <a14:cameraTool cellRange="'MEM. CÁLCULO'!$D$972:$N$972" spid="_x0000_s320058"/>
                </a:ext>
              </a:extLst>
            </xdr:cNvPicPr>
          </xdr:nvPicPr>
          <xdr:blipFill>
            <a:blip xmlns:r="http://schemas.openxmlformats.org/officeDocument/2006/relationships" r:embed="rId165"/>
            <a:srcRect/>
            <a:stretch>
              <a:fillRect/>
            </a:stretch>
          </xdr:blipFill>
          <xdr:spPr bwMode="auto">
            <a:xfrm>
              <a:off x="12306300" y="152544780"/>
              <a:ext cx="6454140" cy="19050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249</xdr:row>
          <xdr:rowOff>137160</xdr:rowOff>
        </xdr:from>
        <xdr:to>
          <xdr:col>10</xdr:col>
          <xdr:colOff>3185160</xdr:colOff>
          <xdr:row>249</xdr:row>
          <xdr:rowOff>1623060</xdr:rowOff>
        </xdr:to>
        <xdr:pic>
          <xdr:nvPicPr>
            <xdr:cNvPr id="269032" name="Picture 217608">
              <a:extLst>
                <a:ext uri="{FF2B5EF4-FFF2-40B4-BE49-F238E27FC236}">
                  <a16:creationId xmlns:a16="http://schemas.microsoft.com/office/drawing/2014/main" id="{841234A5-6EF6-6C01-7A21-35D19099887A}"/>
                </a:ext>
              </a:extLst>
            </xdr:cNvPr>
            <xdr:cNvPicPr>
              <a:picLocks noChangeAspect="1" noChangeArrowheads="1"/>
              <a:extLst>
                <a:ext uri="{84589F7E-364E-4C9E-8A38-B11213B215E9}">
                  <a14:cameraTool cellRange="'MEM. CÁLCULO'!$D$977:$N$987" spid="_x0000_s320059"/>
                </a:ext>
              </a:extLst>
            </xdr:cNvPicPr>
          </xdr:nvPicPr>
          <xdr:blipFill>
            <a:blip xmlns:r="http://schemas.openxmlformats.org/officeDocument/2006/relationships" r:embed="rId58"/>
            <a:srcRect/>
            <a:stretch>
              <a:fillRect/>
            </a:stretch>
          </xdr:blipFill>
          <xdr:spPr bwMode="auto">
            <a:xfrm>
              <a:off x="12352020" y="153253440"/>
              <a:ext cx="5486400" cy="148590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xdr:colOff>
          <xdr:row>251</xdr:row>
          <xdr:rowOff>99060</xdr:rowOff>
        </xdr:from>
        <xdr:to>
          <xdr:col>11</xdr:col>
          <xdr:colOff>0</xdr:colOff>
          <xdr:row>251</xdr:row>
          <xdr:rowOff>335280</xdr:rowOff>
        </xdr:to>
        <xdr:pic>
          <xdr:nvPicPr>
            <xdr:cNvPr id="269033" name="Picture 217609">
              <a:extLst>
                <a:ext uri="{FF2B5EF4-FFF2-40B4-BE49-F238E27FC236}">
                  <a16:creationId xmlns:a16="http://schemas.microsoft.com/office/drawing/2014/main" id="{2BAFB313-ECAB-D227-03AF-D7669E1016D7}"/>
                </a:ext>
              </a:extLst>
            </xdr:cNvPr>
            <xdr:cNvPicPr>
              <a:picLocks noChangeAspect="1" noChangeArrowheads="1"/>
              <a:extLst>
                <a:ext uri="{84589F7E-364E-4C9E-8A38-B11213B215E9}">
                  <a14:cameraTool cellRange="'MEM. CÁLCULO'!$D$992:$M$992" spid="_x0000_s320060"/>
                </a:ext>
              </a:extLst>
            </xdr:cNvPicPr>
          </xdr:nvPicPr>
          <xdr:blipFill>
            <a:blip xmlns:r="http://schemas.openxmlformats.org/officeDocument/2006/relationships" r:embed="rId136"/>
            <a:srcRect/>
            <a:stretch>
              <a:fillRect/>
            </a:stretch>
          </xdr:blipFill>
          <xdr:spPr bwMode="auto">
            <a:xfrm>
              <a:off x="12291060" y="155699460"/>
              <a:ext cx="6469380" cy="2362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257</xdr:row>
          <xdr:rowOff>182880</xdr:rowOff>
        </xdr:from>
        <xdr:to>
          <xdr:col>11</xdr:col>
          <xdr:colOff>0</xdr:colOff>
          <xdr:row>257</xdr:row>
          <xdr:rowOff>365760</xdr:rowOff>
        </xdr:to>
        <xdr:pic>
          <xdr:nvPicPr>
            <xdr:cNvPr id="269034" name="Picture 217610">
              <a:extLst>
                <a:ext uri="{FF2B5EF4-FFF2-40B4-BE49-F238E27FC236}">
                  <a16:creationId xmlns:a16="http://schemas.microsoft.com/office/drawing/2014/main" id="{83F746A7-52F8-70E6-9BE0-06B62ABFCD67}"/>
                </a:ext>
              </a:extLst>
            </xdr:cNvPr>
            <xdr:cNvPicPr>
              <a:picLocks noChangeAspect="1" noChangeArrowheads="1"/>
              <a:extLst>
                <a:ext uri="{84589F7E-364E-4C9E-8A38-B11213B215E9}">
                  <a14:cameraTool cellRange="'MEM. CÁLCULO'!$D$999:$N$999" spid="_x0000_s320061"/>
                </a:ext>
              </a:extLst>
            </xdr:cNvPicPr>
          </xdr:nvPicPr>
          <xdr:blipFill>
            <a:blip xmlns:r="http://schemas.openxmlformats.org/officeDocument/2006/relationships" r:embed="rId60"/>
            <a:srcRect/>
            <a:stretch>
              <a:fillRect/>
            </a:stretch>
          </xdr:blipFill>
          <xdr:spPr bwMode="auto">
            <a:xfrm>
              <a:off x="12336780" y="157650180"/>
              <a:ext cx="6423660" cy="1828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38</xdr:row>
          <xdr:rowOff>129540</xdr:rowOff>
        </xdr:from>
        <xdr:to>
          <xdr:col>11</xdr:col>
          <xdr:colOff>0</xdr:colOff>
          <xdr:row>39</xdr:row>
          <xdr:rowOff>1341120</xdr:rowOff>
        </xdr:to>
        <xdr:pic>
          <xdr:nvPicPr>
            <xdr:cNvPr id="269035" name="Picture 82706">
              <a:extLst>
                <a:ext uri="{FF2B5EF4-FFF2-40B4-BE49-F238E27FC236}">
                  <a16:creationId xmlns:a16="http://schemas.microsoft.com/office/drawing/2014/main" id="{4A1BCF69-BA93-5385-7A3B-F55251D93A3C}"/>
                </a:ext>
              </a:extLst>
            </xdr:cNvPr>
            <xdr:cNvPicPr>
              <a:picLocks noChangeAspect="1" noChangeArrowheads="1"/>
              <a:extLst>
                <a:ext uri="{84589F7E-364E-4C9E-8A38-B11213B215E9}">
                  <a14:cameraTool cellRange="'MEM. CÁLCULO'!$D$168:$N$175" spid="_x0000_s320062"/>
                </a:ext>
              </a:extLst>
            </xdr:cNvPicPr>
          </xdr:nvPicPr>
          <xdr:blipFill>
            <a:blip xmlns:r="http://schemas.openxmlformats.org/officeDocument/2006/relationships" r:embed="rId119"/>
            <a:srcRect/>
            <a:stretch>
              <a:fillRect/>
            </a:stretch>
          </xdr:blipFill>
          <xdr:spPr bwMode="auto">
            <a:xfrm>
              <a:off x="12352020" y="18889980"/>
              <a:ext cx="6408420" cy="13792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121920</xdr:colOff>
          <xdr:row>17</xdr:row>
          <xdr:rowOff>137160</xdr:rowOff>
        </xdr:from>
        <xdr:to>
          <xdr:col>11</xdr:col>
          <xdr:colOff>0</xdr:colOff>
          <xdr:row>18</xdr:row>
          <xdr:rowOff>45720</xdr:rowOff>
        </xdr:to>
        <xdr:pic>
          <xdr:nvPicPr>
            <xdr:cNvPr id="269036" name="Picture 82707">
              <a:extLst>
                <a:ext uri="{FF2B5EF4-FFF2-40B4-BE49-F238E27FC236}">
                  <a16:creationId xmlns:a16="http://schemas.microsoft.com/office/drawing/2014/main" id="{DCFD47DF-C199-3C33-819D-241D2E4611F9}"/>
                </a:ext>
              </a:extLst>
            </xdr:cNvPr>
            <xdr:cNvPicPr>
              <a:picLocks noChangeAspect="1" noChangeArrowheads="1"/>
              <a:extLst>
                <a:ext uri="{84589F7E-364E-4C9E-8A38-B11213B215E9}">
                  <a14:cameraTool cellRange="'MEM. CÁLCULO'!$D$99:$N$102" spid="_x0000_s320063"/>
                </a:ext>
              </a:extLst>
            </xdr:cNvPicPr>
          </xdr:nvPicPr>
          <xdr:blipFill>
            <a:blip xmlns:r="http://schemas.openxmlformats.org/officeDocument/2006/relationships" r:embed="rId45"/>
            <a:srcRect/>
            <a:stretch>
              <a:fillRect/>
            </a:stretch>
          </xdr:blipFill>
          <xdr:spPr bwMode="auto">
            <a:xfrm>
              <a:off x="12397740" y="6659880"/>
              <a:ext cx="6362700" cy="6934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41</xdr:row>
          <xdr:rowOff>0</xdr:rowOff>
        </xdr:from>
        <xdr:to>
          <xdr:col>11</xdr:col>
          <xdr:colOff>0</xdr:colOff>
          <xdr:row>41</xdr:row>
          <xdr:rowOff>213360</xdr:rowOff>
        </xdr:to>
        <xdr:pic>
          <xdr:nvPicPr>
            <xdr:cNvPr id="269037" name="Picture 82708">
              <a:extLst>
                <a:ext uri="{FF2B5EF4-FFF2-40B4-BE49-F238E27FC236}">
                  <a16:creationId xmlns:a16="http://schemas.microsoft.com/office/drawing/2014/main" id="{A173ECB9-4C37-1768-A1FC-D6EA8DA09D87}"/>
                </a:ext>
              </a:extLst>
            </xdr:cNvPr>
            <xdr:cNvPicPr>
              <a:picLocks noChangeAspect="1" noChangeArrowheads="1"/>
              <a:extLst>
                <a:ext uri="{84589F7E-364E-4C9E-8A38-B11213B215E9}">
                  <a14:cameraTool cellRange="'MEM. CÁLCULO'!$D$180:$N$180" spid="_x0000_s320064"/>
                </a:ext>
              </a:extLst>
            </xdr:cNvPicPr>
          </xdr:nvPicPr>
          <xdr:blipFill>
            <a:blip xmlns:r="http://schemas.openxmlformats.org/officeDocument/2006/relationships" r:embed="rId4"/>
            <a:srcRect/>
            <a:stretch>
              <a:fillRect/>
            </a:stretch>
          </xdr:blipFill>
          <xdr:spPr bwMode="auto">
            <a:xfrm>
              <a:off x="12344400" y="20878800"/>
              <a:ext cx="6416040" cy="21336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83820</xdr:colOff>
          <xdr:row>43</xdr:row>
          <xdr:rowOff>0</xdr:rowOff>
        </xdr:from>
        <xdr:to>
          <xdr:col>11</xdr:col>
          <xdr:colOff>0</xdr:colOff>
          <xdr:row>43</xdr:row>
          <xdr:rowOff>944880</xdr:rowOff>
        </xdr:to>
        <xdr:pic>
          <xdr:nvPicPr>
            <xdr:cNvPr id="269038" name="Picture 82709">
              <a:extLst>
                <a:ext uri="{FF2B5EF4-FFF2-40B4-BE49-F238E27FC236}">
                  <a16:creationId xmlns:a16="http://schemas.microsoft.com/office/drawing/2014/main" id="{BFBAB06D-0451-FFBF-5C64-A6B64072DCCB}"/>
                </a:ext>
              </a:extLst>
            </xdr:cNvPr>
            <xdr:cNvPicPr>
              <a:picLocks noChangeAspect="1" noChangeArrowheads="1"/>
              <a:extLst>
                <a:ext uri="{84589F7E-364E-4C9E-8A38-B11213B215E9}">
                  <a14:cameraTool cellRange="'MEM. CÁLCULO'!$D$185:$N$191" spid="_x0000_s320065"/>
                </a:ext>
              </a:extLst>
            </xdr:cNvPicPr>
          </xdr:nvPicPr>
          <xdr:blipFill>
            <a:blip xmlns:r="http://schemas.openxmlformats.org/officeDocument/2006/relationships" r:embed="rId5"/>
            <a:srcRect/>
            <a:stretch>
              <a:fillRect/>
            </a:stretch>
          </xdr:blipFill>
          <xdr:spPr bwMode="auto">
            <a:xfrm>
              <a:off x="12359640" y="21800820"/>
              <a:ext cx="6400800" cy="9448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44</xdr:row>
          <xdr:rowOff>60960</xdr:rowOff>
        </xdr:from>
        <xdr:to>
          <xdr:col>10</xdr:col>
          <xdr:colOff>3169920</xdr:colOff>
          <xdr:row>44</xdr:row>
          <xdr:rowOff>1143000</xdr:rowOff>
        </xdr:to>
        <xdr:pic>
          <xdr:nvPicPr>
            <xdr:cNvPr id="269039" name="Picture 82710">
              <a:extLst>
                <a:ext uri="{FF2B5EF4-FFF2-40B4-BE49-F238E27FC236}">
                  <a16:creationId xmlns:a16="http://schemas.microsoft.com/office/drawing/2014/main" id="{D12AC127-9F7E-097D-B16D-833D18F72FA6}"/>
                </a:ext>
              </a:extLst>
            </xdr:cNvPr>
            <xdr:cNvPicPr>
              <a:picLocks noChangeAspect="1" noChangeArrowheads="1"/>
              <a:extLst>
                <a:ext uri="{84589F7E-364E-4C9E-8A38-B11213B215E9}">
                  <a14:cameraTool cellRange="'MEM. CÁLCULO'!$D$196:$N$203" spid="_x0000_s320066"/>
                </a:ext>
              </a:extLst>
            </xdr:cNvPicPr>
          </xdr:nvPicPr>
          <xdr:blipFill>
            <a:blip xmlns:r="http://schemas.openxmlformats.org/officeDocument/2006/relationships" r:embed="rId62"/>
            <a:srcRect/>
            <a:stretch>
              <a:fillRect/>
            </a:stretch>
          </xdr:blipFill>
          <xdr:spPr bwMode="auto">
            <a:xfrm>
              <a:off x="12336780" y="23088600"/>
              <a:ext cx="5486400" cy="10820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46</xdr:row>
          <xdr:rowOff>0</xdr:rowOff>
        </xdr:from>
        <xdr:to>
          <xdr:col>10</xdr:col>
          <xdr:colOff>3177540</xdr:colOff>
          <xdr:row>46</xdr:row>
          <xdr:rowOff>220980</xdr:rowOff>
        </xdr:to>
        <xdr:pic>
          <xdr:nvPicPr>
            <xdr:cNvPr id="269040" name="Picture 82711">
              <a:extLst>
                <a:ext uri="{FF2B5EF4-FFF2-40B4-BE49-F238E27FC236}">
                  <a16:creationId xmlns:a16="http://schemas.microsoft.com/office/drawing/2014/main" id="{284FE9DB-594D-D6B8-50C9-C85F94600636}"/>
                </a:ext>
              </a:extLst>
            </xdr:cNvPr>
            <xdr:cNvPicPr>
              <a:picLocks noChangeAspect="1" noChangeArrowheads="1"/>
              <a:extLst>
                <a:ext uri="{84589F7E-364E-4C9E-8A38-B11213B215E9}">
                  <a14:cameraTool cellRange="'MEM. CÁLCULO'!$D$208:$N$208" spid="_x0000_s320067"/>
                </a:ext>
              </a:extLst>
            </xdr:cNvPicPr>
          </xdr:nvPicPr>
          <xdr:blipFill>
            <a:blip xmlns:r="http://schemas.openxmlformats.org/officeDocument/2006/relationships" r:embed="rId7"/>
            <a:srcRect/>
            <a:stretch>
              <a:fillRect/>
            </a:stretch>
          </xdr:blipFill>
          <xdr:spPr bwMode="auto">
            <a:xfrm>
              <a:off x="12367260" y="25046940"/>
              <a:ext cx="5463540" cy="2209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48</xdr:row>
          <xdr:rowOff>0</xdr:rowOff>
        </xdr:from>
        <xdr:to>
          <xdr:col>11</xdr:col>
          <xdr:colOff>0</xdr:colOff>
          <xdr:row>48</xdr:row>
          <xdr:rowOff>944880</xdr:rowOff>
        </xdr:to>
        <xdr:pic>
          <xdr:nvPicPr>
            <xdr:cNvPr id="269041" name="Picture 82712">
              <a:extLst>
                <a:ext uri="{FF2B5EF4-FFF2-40B4-BE49-F238E27FC236}">
                  <a16:creationId xmlns:a16="http://schemas.microsoft.com/office/drawing/2014/main" id="{A356CA2D-F905-3FA1-0D34-B1B8347C58CE}"/>
                </a:ext>
              </a:extLst>
            </xdr:cNvPr>
            <xdr:cNvPicPr>
              <a:picLocks noChangeAspect="1" noChangeArrowheads="1"/>
              <a:extLst>
                <a:ext uri="{84589F7E-364E-4C9E-8A38-B11213B215E9}">
                  <a14:cameraTool cellRange="'MEM. CÁLCULO'!$D$213:$N$219" spid="_x0000_s320068"/>
                </a:ext>
              </a:extLst>
            </xdr:cNvPicPr>
          </xdr:nvPicPr>
          <xdr:blipFill>
            <a:blip xmlns:r="http://schemas.openxmlformats.org/officeDocument/2006/relationships" r:embed="rId191"/>
            <a:srcRect/>
            <a:stretch>
              <a:fillRect/>
            </a:stretch>
          </xdr:blipFill>
          <xdr:spPr bwMode="auto">
            <a:xfrm>
              <a:off x="12367260" y="27561540"/>
              <a:ext cx="6393180" cy="9448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50</xdr:row>
          <xdr:rowOff>30480</xdr:rowOff>
        </xdr:from>
        <xdr:to>
          <xdr:col>11</xdr:col>
          <xdr:colOff>0</xdr:colOff>
          <xdr:row>50</xdr:row>
          <xdr:rowOff>807720</xdr:rowOff>
        </xdr:to>
        <xdr:pic>
          <xdr:nvPicPr>
            <xdr:cNvPr id="269042" name="Picture 82713">
              <a:extLst>
                <a:ext uri="{FF2B5EF4-FFF2-40B4-BE49-F238E27FC236}">
                  <a16:creationId xmlns:a16="http://schemas.microsoft.com/office/drawing/2014/main" id="{7E9C2BF3-1E41-D531-B958-85A9BE8258A4}"/>
                </a:ext>
              </a:extLst>
            </xdr:cNvPr>
            <xdr:cNvPicPr>
              <a:picLocks noChangeAspect="1" noChangeArrowheads="1"/>
              <a:extLst>
                <a:ext uri="{84589F7E-364E-4C9E-8A38-B11213B215E9}">
                  <a14:cameraTool cellRange="'MEM. CÁLCULO'!$D$224:$N$227" spid="_x0000_s320069"/>
                </a:ext>
              </a:extLst>
            </xdr:cNvPicPr>
          </xdr:nvPicPr>
          <xdr:blipFill>
            <a:blip xmlns:r="http://schemas.openxmlformats.org/officeDocument/2006/relationships" r:embed="rId9"/>
            <a:srcRect/>
            <a:stretch>
              <a:fillRect/>
            </a:stretch>
          </xdr:blipFill>
          <xdr:spPr bwMode="auto">
            <a:xfrm>
              <a:off x="12321540" y="31021020"/>
              <a:ext cx="6438900" cy="7772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55</xdr:row>
          <xdr:rowOff>60960</xdr:rowOff>
        </xdr:from>
        <xdr:to>
          <xdr:col>11</xdr:col>
          <xdr:colOff>0</xdr:colOff>
          <xdr:row>55</xdr:row>
          <xdr:rowOff>739140</xdr:rowOff>
        </xdr:to>
        <xdr:pic>
          <xdr:nvPicPr>
            <xdr:cNvPr id="269043" name="Picture 82714">
              <a:extLst>
                <a:ext uri="{FF2B5EF4-FFF2-40B4-BE49-F238E27FC236}">
                  <a16:creationId xmlns:a16="http://schemas.microsoft.com/office/drawing/2014/main" id="{F5C16807-BF20-325A-8580-9547D7D863B0}"/>
                </a:ext>
              </a:extLst>
            </xdr:cNvPr>
            <xdr:cNvPicPr>
              <a:picLocks noChangeAspect="1" noChangeArrowheads="1"/>
              <a:extLst>
                <a:ext uri="{84589F7E-364E-4C9E-8A38-B11213B215E9}">
                  <a14:cameraTool cellRange="'MEM. CÁLCULO'!$D$239:$N$243" spid="_x0000_s320070"/>
                </a:ext>
              </a:extLst>
            </xdr:cNvPicPr>
          </xdr:nvPicPr>
          <xdr:blipFill>
            <a:blip xmlns:r="http://schemas.openxmlformats.org/officeDocument/2006/relationships" r:embed="rId50"/>
            <a:srcRect/>
            <a:stretch>
              <a:fillRect/>
            </a:stretch>
          </xdr:blipFill>
          <xdr:spPr bwMode="auto">
            <a:xfrm>
              <a:off x="12321540" y="33467040"/>
              <a:ext cx="6438900" cy="6781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56</xdr:row>
          <xdr:rowOff>60960</xdr:rowOff>
        </xdr:from>
        <xdr:to>
          <xdr:col>11</xdr:col>
          <xdr:colOff>0</xdr:colOff>
          <xdr:row>56</xdr:row>
          <xdr:rowOff>701040</xdr:rowOff>
        </xdr:to>
        <xdr:pic>
          <xdr:nvPicPr>
            <xdr:cNvPr id="269044" name="Picture 82715">
              <a:extLst>
                <a:ext uri="{FF2B5EF4-FFF2-40B4-BE49-F238E27FC236}">
                  <a16:creationId xmlns:a16="http://schemas.microsoft.com/office/drawing/2014/main" id="{A2DED163-0324-56C2-13C9-92FD8FE03CDC}"/>
                </a:ext>
              </a:extLst>
            </xdr:cNvPr>
            <xdr:cNvPicPr>
              <a:picLocks noChangeAspect="1" noChangeArrowheads="1"/>
              <a:extLst>
                <a:ext uri="{84589F7E-364E-4C9E-8A38-B11213B215E9}">
                  <a14:cameraTool cellRange="'MEM. CÁLCULO'!$D$249:$N$252" spid="_x0000_s320071"/>
                </a:ext>
              </a:extLst>
            </xdr:cNvPicPr>
          </xdr:nvPicPr>
          <xdr:blipFill>
            <a:blip xmlns:r="http://schemas.openxmlformats.org/officeDocument/2006/relationships" r:embed="rId51"/>
            <a:srcRect/>
            <a:stretch>
              <a:fillRect/>
            </a:stretch>
          </xdr:blipFill>
          <xdr:spPr bwMode="auto">
            <a:xfrm>
              <a:off x="12336780" y="34549080"/>
              <a:ext cx="6423660" cy="6400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53340</xdr:colOff>
          <xdr:row>60</xdr:row>
          <xdr:rowOff>30480</xdr:rowOff>
        </xdr:from>
        <xdr:to>
          <xdr:col>11</xdr:col>
          <xdr:colOff>0</xdr:colOff>
          <xdr:row>60</xdr:row>
          <xdr:rowOff>1112520</xdr:rowOff>
        </xdr:to>
        <xdr:pic>
          <xdr:nvPicPr>
            <xdr:cNvPr id="269045" name="Picture 82716">
              <a:extLst>
                <a:ext uri="{FF2B5EF4-FFF2-40B4-BE49-F238E27FC236}">
                  <a16:creationId xmlns:a16="http://schemas.microsoft.com/office/drawing/2014/main" id="{D904A858-5A5E-57F9-91DA-95BD8DF0D803}"/>
                </a:ext>
              </a:extLst>
            </xdr:cNvPr>
            <xdr:cNvPicPr>
              <a:picLocks noChangeAspect="1" noChangeArrowheads="1"/>
              <a:extLst>
                <a:ext uri="{84589F7E-364E-4C9E-8A38-B11213B215E9}">
                  <a14:cameraTool cellRange="'MEM. CÁLCULO'!$D$259:$N$266" spid="_x0000_s320072"/>
                </a:ext>
              </a:extLst>
            </xdr:cNvPicPr>
          </xdr:nvPicPr>
          <xdr:blipFill>
            <a:blip xmlns:r="http://schemas.openxmlformats.org/officeDocument/2006/relationships" r:embed="rId64"/>
            <a:srcRect/>
            <a:stretch>
              <a:fillRect/>
            </a:stretch>
          </xdr:blipFill>
          <xdr:spPr bwMode="auto">
            <a:xfrm>
              <a:off x="12329160" y="37536120"/>
              <a:ext cx="6431280" cy="10820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53340</xdr:colOff>
          <xdr:row>64</xdr:row>
          <xdr:rowOff>53340</xdr:rowOff>
        </xdr:from>
        <xdr:to>
          <xdr:col>11</xdr:col>
          <xdr:colOff>0</xdr:colOff>
          <xdr:row>64</xdr:row>
          <xdr:rowOff>731520</xdr:rowOff>
        </xdr:to>
        <xdr:pic>
          <xdr:nvPicPr>
            <xdr:cNvPr id="269046" name="Picture 82717">
              <a:extLst>
                <a:ext uri="{FF2B5EF4-FFF2-40B4-BE49-F238E27FC236}">
                  <a16:creationId xmlns:a16="http://schemas.microsoft.com/office/drawing/2014/main" id="{9C774999-70C4-9E88-646F-E77FB286D20C}"/>
                </a:ext>
              </a:extLst>
            </xdr:cNvPr>
            <xdr:cNvPicPr>
              <a:picLocks noChangeAspect="1" noChangeArrowheads="1"/>
              <a:extLst>
                <a:ext uri="{84589F7E-364E-4C9E-8A38-B11213B215E9}">
                  <a14:cameraTool cellRange="'MEM. CÁLCULO'!$D$282:$N$286" spid="_x0000_s320073"/>
                </a:ext>
              </a:extLst>
            </xdr:cNvPicPr>
          </xdr:nvPicPr>
          <xdr:blipFill>
            <a:blip xmlns:r="http://schemas.openxmlformats.org/officeDocument/2006/relationships" r:embed="rId65"/>
            <a:srcRect/>
            <a:stretch>
              <a:fillRect/>
            </a:stretch>
          </xdr:blipFill>
          <xdr:spPr bwMode="auto">
            <a:xfrm>
              <a:off x="12329160" y="40706040"/>
              <a:ext cx="6431280" cy="6781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66</xdr:row>
          <xdr:rowOff>30480</xdr:rowOff>
        </xdr:from>
        <xdr:to>
          <xdr:col>11</xdr:col>
          <xdr:colOff>0</xdr:colOff>
          <xdr:row>66</xdr:row>
          <xdr:rowOff>571500</xdr:rowOff>
        </xdr:to>
        <xdr:pic>
          <xdr:nvPicPr>
            <xdr:cNvPr id="269047" name="Picture 82718">
              <a:extLst>
                <a:ext uri="{FF2B5EF4-FFF2-40B4-BE49-F238E27FC236}">
                  <a16:creationId xmlns:a16="http://schemas.microsoft.com/office/drawing/2014/main" id="{78F508A0-0F3C-2943-0141-A3D11D46F9CE}"/>
                </a:ext>
              </a:extLst>
            </xdr:cNvPr>
            <xdr:cNvPicPr>
              <a:picLocks noChangeAspect="1" noChangeArrowheads="1"/>
              <a:extLst>
                <a:ext uri="{84589F7E-364E-4C9E-8A38-B11213B215E9}">
                  <a14:cameraTool cellRange="'MEM. CÁLCULO'!$D$291:$N$294" spid="_x0000_s320074"/>
                </a:ext>
              </a:extLst>
            </xdr:cNvPicPr>
          </xdr:nvPicPr>
          <xdr:blipFill>
            <a:blip xmlns:r="http://schemas.openxmlformats.org/officeDocument/2006/relationships" r:embed="rId192"/>
            <a:srcRect/>
            <a:stretch>
              <a:fillRect/>
            </a:stretch>
          </xdr:blipFill>
          <xdr:spPr bwMode="auto">
            <a:xfrm>
              <a:off x="12336780" y="41871900"/>
              <a:ext cx="6423660" cy="5410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74</xdr:row>
          <xdr:rowOff>53340</xdr:rowOff>
        </xdr:from>
        <xdr:to>
          <xdr:col>11</xdr:col>
          <xdr:colOff>0</xdr:colOff>
          <xdr:row>75</xdr:row>
          <xdr:rowOff>121920</xdr:rowOff>
        </xdr:to>
        <xdr:pic>
          <xdr:nvPicPr>
            <xdr:cNvPr id="269048" name="Picture 82719">
              <a:extLst>
                <a:ext uri="{FF2B5EF4-FFF2-40B4-BE49-F238E27FC236}">
                  <a16:creationId xmlns:a16="http://schemas.microsoft.com/office/drawing/2014/main" id="{20AAA6B6-7EDD-F14E-A167-166B97683690}"/>
                </a:ext>
              </a:extLst>
            </xdr:cNvPr>
            <xdr:cNvPicPr>
              <a:picLocks noChangeAspect="1" noChangeArrowheads="1"/>
              <a:extLst>
                <a:ext uri="{84589F7E-364E-4C9E-8A38-B11213B215E9}">
                  <a14:cameraTool cellRange="'MEM. CÁLCULO'!$D$330:$N$334" spid="_x0000_s320075"/>
                </a:ext>
              </a:extLst>
            </xdr:cNvPicPr>
          </xdr:nvPicPr>
          <xdr:blipFill>
            <a:blip xmlns:r="http://schemas.openxmlformats.org/officeDocument/2006/relationships" r:embed="rId67"/>
            <a:srcRect/>
            <a:stretch>
              <a:fillRect/>
            </a:stretch>
          </xdr:blipFill>
          <xdr:spPr bwMode="auto">
            <a:xfrm>
              <a:off x="12306300" y="47876460"/>
              <a:ext cx="6454140" cy="93726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72</xdr:row>
          <xdr:rowOff>91440</xdr:rowOff>
        </xdr:from>
        <xdr:to>
          <xdr:col>11</xdr:col>
          <xdr:colOff>0</xdr:colOff>
          <xdr:row>72</xdr:row>
          <xdr:rowOff>769620</xdr:rowOff>
        </xdr:to>
        <xdr:pic>
          <xdr:nvPicPr>
            <xdr:cNvPr id="269049" name="Picture 82720">
              <a:extLst>
                <a:ext uri="{FF2B5EF4-FFF2-40B4-BE49-F238E27FC236}">
                  <a16:creationId xmlns:a16="http://schemas.microsoft.com/office/drawing/2014/main" id="{35756D83-C2A5-E2A6-4ED1-E0ADFEC8FB0E}"/>
                </a:ext>
              </a:extLst>
            </xdr:cNvPr>
            <xdr:cNvPicPr>
              <a:picLocks noChangeAspect="1" noChangeArrowheads="1"/>
              <a:extLst>
                <a:ext uri="{84589F7E-364E-4C9E-8A38-B11213B215E9}">
                  <a14:cameraTool cellRange="'MEM. CÁLCULO'!$D$321:$N$325" spid="_x0000_s320076"/>
                </a:ext>
              </a:extLst>
            </xdr:cNvPicPr>
          </xdr:nvPicPr>
          <xdr:blipFill>
            <a:blip xmlns:r="http://schemas.openxmlformats.org/officeDocument/2006/relationships" r:embed="rId187"/>
            <a:srcRect/>
            <a:stretch>
              <a:fillRect/>
            </a:stretch>
          </xdr:blipFill>
          <xdr:spPr bwMode="auto">
            <a:xfrm>
              <a:off x="12336780" y="44592240"/>
              <a:ext cx="6423660" cy="6781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123</xdr:row>
          <xdr:rowOff>38100</xdr:rowOff>
        </xdr:from>
        <xdr:to>
          <xdr:col>11</xdr:col>
          <xdr:colOff>0</xdr:colOff>
          <xdr:row>123</xdr:row>
          <xdr:rowOff>579120</xdr:rowOff>
        </xdr:to>
        <xdr:pic>
          <xdr:nvPicPr>
            <xdr:cNvPr id="269050" name="Picture 82721">
              <a:extLst>
                <a:ext uri="{FF2B5EF4-FFF2-40B4-BE49-F238E27FC236}">
                  <a16:creationId xmlns:a16="http://schemas.microsoft.com/office/drawing/2014/main" id="{0ED6F3DC-48A9-039A-B49C-28A8BAB7D519}"/>
                </a:ext>
              </a:extLst>
            </xdr:cNvPr>
            <xdr:cNvPicPr>
              <a:picLocks noChangeAspect="1" noChangeArrowheads="1"/>
              <a:extLst>
                <a:ext uri="{84589F7E-364E-4C9E-8A38-B11213B215E9}">
                  <a14:cameraTool cellRange="'MEM. CÁLCULO'!$D$527:$N$530" spid="_x0000_s320077"/>
                </a:ext>
              </a:extLst>
            </xdr:cNvPicPr>
          </xdr:nvPicPr>
          <xdr:blipFill>
            <a:blip xmlns:r="http://schemas.openxmlformats.org/officeDocument/2006/relationships" r:embed="rId69"/>
            <a:srcRect/>
            <a:stretch>
              <a:fillRect/>
            </a:stretch>
          </xdr:blipFill>
          <xdr:spPr bwMode="auto">
            <a:xfrm>
              <a:off x="12321540" y="71460360"/>
              <a:ext cx="6438900" cy="5410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53340</xdr:colOff>
          <xdr:row>125</xdr:row>
          <xdr:rowOff>76200</xdr:rowOff>
        </xdr:from>
        <xdr:to>
          <xdr:col>11</xdr:col>
          <xdr:colOff>0</xdr:colOff>
          <xdr:row>125</xdr:row>
          <xdr:rowOff>320040</xdr:rowOff>
        </xdr:to>
        <xdr:pic>
          <xdr:nvPicPr>
            <xdr:cNvPr id="269051" name="Picture 82722">
              <a:extLst>
                <a:ext uri="{FF2B5EF4-FFF2-40B4-BE49-F238E27FC236}">
                  <a16:creationId xmlns:a16="http://schemas.microsoft.com/office/drawing/2014/main" id="{CACE4BA8-CF8A-B59A-2C47-CB00BF1E1B1B}"/>
                </a:ext>
              </a:extLst>
            </xdr:cNvPr>
            <xdr:cNvPicPr>
              <a:picLocks noChangeAspect="1" noChangeArrowheads="1"/>
              <a:extLst>
                <a:ext uri="{84589F7E-364E-4C9E-8A38-B11213B215E9}">
                  <a14:cameraTool cellRange="'MEM. CÁLCULO'!$D$535:$N$535" spid="_x0000_s320078"/>
                </a:ext>
              </a:extLst>
            </xdr:cNvPicPr>
          </xdr:nvPicPr>
          <xdr:blipFill>
            <a:blip xmlns:r="http://schemas.openxmlformats.org/officeDocument/2006/relationships" r:embed="rId18"/>
            <a:srcRect/>
            <a:stretch>
              <a:fillRect/>
            </a:stretch>
          </xdr:blipFill>
          <xdr:spPr bwMode="auto">
            <a:xfrm>
              <a:off x="12329160" y="72450960"/>
              <a:ext cx="6431280" cy="2438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127</xdr:row>
          <xdr:rowOff>60960</xdr:rowOff>
        </xdr:from>
        <xdr:to>
          <xdr:col>11</xdr:col>
          <xdr:colOff>0</xdr:colOff>
          <xdr:row>127</xdr:row>
          <xdr:rowOff>281940</xdr:rowOff>
        </xdr:to>
        <xdr:pic>
          <xdr:nvPicPr>
            <xdr:cNvPr id="269052" name="Picture 82723">
              <a:extLst>
                <a:ext uri="{FF2B5EF4-FFF2-40B4-BE49-F238E27FC236}">
                  <a16:creationId xmlns:a16="http://schemas.microsoft.com/office/drawing/2014/main" id="{73920811-B719-CCB7-19C5-83E741137A10}"/>
                </a:ext>
              </a:extLst>
            </xdr:cNvPr>
            <xdr:cNvPicPr>
              <a:picLocks noChangeAspect="1" noChangeArrowheads="1"/>
              <a:extLst>
                <a:ext uri="{84589F7E-364E-4C9E-8A38-B11213B215E9}">
                  <a14:cameraTool cellRange="'MEM. CÁLCULO'!$D$540:$N$540" spid="_x0000_s320079"/>
                </a:ext>
              </a:extLst>
            </xdr:cNvPicPr>
          </xdr:nvPicPr>
          <xdr:blipFill>
            <a:blip xmlns:r="http://schemas.openxmlformats.org/officeDocument/2006/relationships" r:embed="rId19"/>
            <a:srcRect/>
            <a:stretch>
              <a:fillRect/>
            </a:stretch>
          </xdr:blipFill>
          <xdr:spPr bwMode="auto">
            <a:xfrm>
              <a:off x="12306300" y="73441560"/>
              <a:ext cx="6454140" cy="2209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135</xdr:row>
          <xdr:rowOff>53340</xdr:rowOff>
        </xdr:from>
        <xdr:to>
          <xdr:col>11</xdr:col>
          <xdr:colOff>0</xdr:colOff>
          <xdr:row>135</xdr:row>
          <xdr:rowOff>998220</xdr:rowOff>
        </xdr:to>
        <xdr:pic>
          <xdr:nvPicPr>
            <xdr:cNvPr id="269053" name="Picture 82724">
              <a:extLst>
                <a:ext uri="{FF2B5EF4-FFF2-40B4-BE49-F238E27FC236}">
                  <a16:creationId xmlns:a16="http://schemas.microsoft.com/office/drawing/2014/main" id="{E03AC692-0CE5-5E97-E8CB-388500541BE0}"/>
                </a:ext>
              </a:extLst>
            </xdr:cNvPr>
            <xdr:cNvPicPr>
              <a:picLocks noChangeAspect="1" noChangeArrowheads="1"/>
              <a:extLst>
                <a:ext uri="{84589F7E-364E-4C9E-8A38-B11213B215E9}">
                  <a14:cameraTool cellRange="'MEM. CÁLCULO'!$D$557:$N$563" spid="_x0000_s320080"/>
                </a:ext>
              </a:extLst>
            </xdr:cNvPicPr>
          </xdr:nvPicPr>
          <xdr:blipFill>
            <a:blip xmlns:r="http://schemas.openxmlformats.org/officeDocument/2006/relationships" r:embed="rId193"/>
            <a:srcRect/>
            <a:stretch>
              <a:fillRect/>
            </a:stretch>
          </xdr:blipFill>
          <xdr:spPr bwMode="auto">
            <a:xfrm>
              <a:off x="12321540" y="76619100"/>
              <a:ext cx="6438900" cy="9448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140</xdr:row>
          <xdr:rowOff>45720</xdr:rowOff>
        </xdr:from>
        <xdr:to>
          <xdr:col>11</xdr:col>
          <xdr:colOff>0</xdr:colOff>
          <xdr:row>140</xdr:row>
          <xdr:rowOff>586740</xdr:rowOff>
        </xdr:to>
        <xdr:pic>
          <xdr:nvPicPr>
            <xdr:cNvPr id="269054" name="Picture 82725">
              <a:extLst>
                <a:ext uri="{FF2B5EF4-FFF2-40B4-BE49-F238E27FC236}">
                  <a16:creationId xmlns:a16="http://schemas.microsoft.com/office/drawing/2014/main" id="{0CC09481-F7D6-9267-6AAD-BB4483221072}"/>
                </a:ext>
              </a:extLst>
            </xdr:cNvPr>
            <xdr:cNvPicPr>
              <a:picLocks noChangeAspect="1" noChangeArrowheads="1"/>
              <a:extLst>
                <a:ext uri="{84589F7E-364E-4C9E-8A38-B11213B215E9}">
                  <a14:cameraTool cellRange="'MEM. CÁLCULO'!$D$579:$N$582" spid="_x0000_s320081"/>
                </a:ext>
              </a:extLst>
            </xdr:cNvPicPr>
          </xdr:nvPicPr>
          <xdr:blipFill>
            <a:blip xmlns:r="http://schemas.openxmlformats.org/officeDocument/2006/relationships" r:embed="rId21"/>
            <a:srcRect/>
            <a:stretch>
              <a:fillRect/>
            </a:stretch>
          </xdr:blipFill>
          <xdr:spPr bwMode="auto">
            <a:xfrm>
              <a:off x="12306300" y="82966560"/>
              <a:ext cx="6454140" cy="5410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53340</xdr:colOff>
          <xdr:row>142</xdr:row>
          <xdr:rowOff>53340</xdr:rowOff>
        </xdr:from>
        <xdr:to>
          <xdr:col>11</xdr:col>
          <xdr:colOff>0</xdr:colOff>
          <xdr:row>142</xdr:row>
          <xdr:rowOff>723900</xdr:rowOff>
        </xdr:to>
        <xdr:pic>
          <xdr:nvPicPr>
            <xdr:cNvPr id="269055" name="Picture 82726">
              <a:extLst>
                <a:ext uri="{FF2B5EF4-FFF2-40B4-BE49-F238E27FC236}">
                  <a16:creationId xmlns:a16="http://schemas.microsoft.com/office/drawing/2014/main" id="{BBE3B7C7-E46A-F8EB-B49C-75FD2775CAD1}"/>
                </a:ext>
              </a:extLst>
            </xdr:cNvPr>
            <xdr:cNvPicPr>
              <a:picLocks noChangeAspect="1" noChangeArrowheads="1"/>
              <a:extLst>
                <a:ext uri="{84589F7E-364E-4C9E-8A38-B11213B215E9}">
                  <a14:cameraTool cellRange="'MEM. CÁLCULO'!$D$587:$N$591" spid="_x0000_s320082"/>
                </a:ext>
              </a:extLst>
            </xdr:cNvPicPr>
          </xdr:nvPicPr>
          <xdr:blipFill>
            <a:blip xmlns:r="http://schemas.openxmlformats.org/officeDocument/2006/relationships" r:embed="rId71"/>
            <a:srcRect/>
            <a:stretch>
              <a:fillRect/>
            </a:stretch>
          </xdr:blipFill>
          <xdr:spPr bwMode="auto">
            <a:xfrm>
              <a:off x="12329160" y="84764880"/>
              <a:ext cx="6431280" cy="67056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144</xdr:row>
          <xdr:rowOff>53340</xdr:rowOff>
        </xdr:from>
        <xdr:to>
          <xdr:col>11</xdr:col>
          <xdr:colOff>0</xdr:colOff>
          <xdr:row>144</xdr:row>
          <xdr:rowOff>861060</xdr:rowOff>
        </xdr:to>
        <xdr:pic>
          <xdr:nvPicPr>
            <xdr:cNvPr id="269056" name="Picture 82727">
              <a:extLst>
                <a:ext uri="{FF2B5EF4-FFF2-40B4-BE49-F238E27FC236}">
                  <a16:creationId xmlns:a16="http://schemas.microsoft.com/office/drawing/2014/main" id="{1E7FE909-D531-5AE3-9637-214365E33B80}"/>
                </a:ext>
              </a:extLst>
            </xdr:cNvPr>
            <xdr:cNvPicPr>
              <a:picLocks noChangeAspect="1" noChangeArrowheads="1"/>
              <a:extLst>
                <a:ext uri="{84589F7E-364E-4C9E-8A38-B11213B215E9}">
                  <a14:cameraTool cellRange="'MEM. CÁLCULO'!$D$596:$N$601" spid="_x0000_s320083"/>
                </a:ext>
              </a:extLst>
            </xdr:cNvPicPr>
          </xdr:nvPicPr>
          <xdr:blipFill>
            <a:blip xmlns:r="http://schemas.openxmlformats.org/officeDocument/2006/relationships" r:embed="rId72"/>
            <a:srcRect/>
            <a:stretch>
              <a:fillRect/>
            </a:stretch>
          </xdr:blipFill>
          <xdr:spPr bwMode="auto">
            <a:xfrm>
              <a:off x="12352020" y="87447120"/>
              <a:ext cx="6408420" cy="8077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145</xdr:row>
          <xdr:rowOff>60960</xdr:rowOff>
        </xdr:from>
        <xdr:to>
          <xdr:col>11</xdr:col>
          <xdr:colOff>0</xdr:colOff>
          <xdr:row>145</xdr:row>
          <xdr:rowOff>609600</xdr:rowOff>
        </xdr:to>
        <xdr:pic>
          <xdr:nvPicPr>
            <xdr:cNvPr id="269057" name="Picture 82728">
              <a:extLst>
                <a:ext uri="{FF2B5EF4-FFF2-40B4-BE49-F238E27FC236}">
                  <a16:creationId xmlns:a16="http://schemas.microsoft.com/office/drawing/2014/main" id="{01B8F26D-E620-9E65-D07A-57346B843ED6}"/>
                </a:ext>
              </a:extLst>
            </xdr:cNvPr>
            <xdr:cNvPicPr>
              <a:picLocks noChangeAspect="1" noChangeArrowheads="1"/>
              <a:extLst>
                <a:ext uri="{84589F7E-364E-4C9E-8A38-B11213B215E9}">
                  <a14:cameraTool cellRange="'MEM. CÁLCULO'!$D$606:$N$609" spid="_x0000_s320084"/>
                </a:ext>
              </a:extLst>
            </xdr:cNvPicPr>
          </xdr:nvPicPr>
          <xdr:blipFill>
            <a:blip xmlns:r="http://schemas.openxmlformats.org/officeDocument/2006/relationships" r:embed="rId188"/>
            <a:srcRect/>
            <a:stretch>
              <a:fillRect/>
            </a:stretch>
          </xdr:blipFill>
          <xdr:spPr bwMode="auto">
            <a:xfrm>
              <a:off x="12321540" y="88666320"/>
              <a:ext cx="6438900" cy="5486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53340</xdr:colOff>
          <xdr:row>147</xdr:row>
          <xdr:rowOff>53340</xdr:rowOff>
        </xdr:from>
        <xdr:to>
          <xdr:col>11</xdr:col>
          <xdr:colOff>0</xdr:colOff>
          <xdr:row>147</xdr:row>
          <xdr:rowOff>594360</xdr:rowOff>
        </xdr:to>
        <xdr:pic>
          <xdr:nvPicPr>
            <xdr:cNvPr id="269058" name="Picture 82729">
              <a:extLst>
                <a:ext uri="{FF2B5EF4-FFF2-40B4-BE49-F238E27FC236}">
                  <a16:creationId xmlns:a16="http://schemas.microsoft.com/office/drawing/2014/main" id="{A21FE739-0047-B8EE-7297-155181F780FD}"/>
                </a:ext>
              </a:extLst>
            </xdr:cNvPr>
            <xdr:cNvPicPr>
              <a:picLocks noChangeAspect="1" noChangeArrowheads="1"/>
              <a:extLst>
                <a:ext uri="{84589F7E-364E-4C9E-8A38-B11213B215E9}">
                  <a14:cameraTool cellRange="'MEM. CÁLCULO'!$D$614:$N$617" spid="_x0000_s320085"/>
                </a:ext>
              </a:extLst>
            </xdr:cNvPicPr>
          </xdr:nvPicPr>
          <xdr:blipFill>
            <a:blip xmlns:r="http://schemas.openxmlformats.org/officeDocument/2006/relationships" r:embed="rId25"/>
            <a:srcRect/>
            <a:stretch>
              <a:fillRect/>
            </a:stretch>
          </xdr:blipFill>
          <xdr:spPr bwMode="auto">
            <a:xfrm>
              <a:off x="12329160" y="90304620"/>
              <a:ext cx="6431280" cy="5410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150</xdr:row>
          <xdr:rowOff>60960</xdr:rowOff>
        </xdr:from>
        <xdr:to>
          <xdr:col>11</xdr:col>
          <xdr:colOff>0</xdr:colOff>
          <xdr:row>150</xdr:row>
          <xdr:rowOff>1127760</xdr:rowOff>
        </xdr:to>
        <xdr:pic>
          <xdr:nvPicPr>
            <xdr:cNvPr id="269059" name="Picture 82730">
              <a:extLst>
                <a:ext uri="{FF2B5EF4-FFF2-40B4-BE49-F238E27FC236}">
                  <a16:creationId xmlns:a16="http://schemas.microsoft.com/office/drawing/2014/main" id="{40697C15-CFCA-97E9-51BC-2806CD7B22D5}"/>
                </a:ext>
              </a:extLst>
            </xdr:cNvPr>
            <xdr:cNvPicPr>
              <a:picLocks noChangeAspect="1" noChangeArrowheads="1"/>
              <a:extLst>
                <a:ext uri="{84589F7E-364E-4C9E-8A38-B11213B215E9}">
                  <a14:cameraTool cellRange="'MEM. CÁLCULO'!$D$628:$N$635" spid="_x0000_s320086"/>
                </a:ext>
              </a:extLst>
            </xdr:cNvPicPr>
          </xdr:nvPicPr>
          <xdr:blipFill>
            <a:blip xmlns:r="http://schemas.openxmlformats.org/officeDocument/2006/relationships" r:embed="rId74"/>
            <a:srcRect/>
            <a:stretch>
              <a:fillRect/>
            </a:stretch>
          </xdr:blipFill>
          <xdr:spPr bwMode="auto">
            <a:xfrm>
              <a:off x="12321540" y="92087700"/>
              <a:ext cx="6438900" cy="106680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53340</xdr:colOff>
          <xdr:row>152</xdr:row>
          <xdr:rowOff>160020</xdr:rowOff>
        </xdr:from>
        <xdr:to>
          <xdr:col>11</xdr:col>
          <xdr:colOff>0</xdr:colOff>
          <xdr:row>154</xdr:row>
          <xdr:rowOff>7619</xdr:rowOff>
        </xdr:to>
        <xdr:pic>
          <xdr:nvPicPr>
            <xdr:cNvPr id="269060" name="Picture 82731">
              <a:extLst>
                <a:ext uri="{FF2B5EF4-FFF2-40B4-BE49-F238E27FC236}">
                  <a16:creationId xmlns:a16="http://schemas.microsoft.com/office/drawing/2014/main" id="{57A66B1D-DA84-D416-4E33-EB99EF607695}"/>
                </a:ext>
              </a:extLst>
            </xdr:cNvPr>
            <xdr:cNvPicPr>
              <a:picLocks noChangeAspect="1" noChangeArrowheads="1"/>
              <a:extLst>
                <a:ext uri="{84589F7E-364E-4C9E-8A38-B11213B215E9}">
                  <a14:cameraTool cellRange="'MEM. CÁLCULO'!$D$640:$N$645" spid="_x0000_s320087"/>
                </a:ext>
              </a:extLst>
            </xdr:cNvPicPr>
          </xdr:nvPicPr>
          <xdr:blipFill>
            <a:blip xmlns:r="http://schemas.openxmlformats.org/officeDocument/2006/relationships" r:embed="rId27"/>
            <a:srcRect/>
            <a:stretch>
              <a:fillRect/>
            </a:stretch>
          </xdr:blipFill>
          <xdr:spPr bwMode="auto">
            <a:xfrm>
              <a:off x="12329160" y="94335600"/>
              <a:ext cx="6431280" cy="10439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53340</xdr:colOff>
          <xdr:row>156</xdr:row>
          <xdr:rowOff>137160</xdr:rowOff>
        </xdr:from>
        <xdr:to>
          <xdr:col>11</xdr:col>
          <xdr:colOff>0</xdr:colOff>
          <xdr:row>157</xdr:row>
          <xdr:rowOff>182880</xdr:rowOff>
        </xdr:to>
        <xdr:pic>
          <xdr:nvPicPr>
            <xdr:cNvPr id="269061" name="Picture 82732">
              <a:extLst>
                <a:ext uri="{FF2B5EF4-FFF2-40B4-BE49-F238E27FC236}">
                  <a16:creationId xmlns:a16="http://schemas.microsoft.com/office/drawing/2014/main" id="{8F83D8E5-810F-5CBA-7684-16BAE322B5B3}"/>
                </a:ext>
              </a:extLst>
            </xdr:cNvPr>
            <xdr:cNvPicPr>
              <a:picLocks noChangeAspect="1" noChangeArrowheads="1"/>
              <a:extLst>
                <a:ext uri="{84589F7E-364E-4C9E-8A38-B11213B215E9}">
                  <a14:cameraTool cellRange="'MEM. CÁLCULO'!$D$655:$N$659" spid="_x0000_s320088"/>
                </a:ext>
              </a:extLst>
            </xdr:cNvPicPr>
          </xdr:nvPicPr>
          <xdr:blipFill>
            <a:blip xmlns:r="http://schemas.openxmlformats.org/officeDocument/2006/relationships" r:embed="rId28"/>
            <a:srcRect/>
            <a:stretch>
              <a:fillRect/>
            </a:stretch>
          </xdr:blipFill>
          <xdr:spPr bwMode="auto">
            <a:xfrm>
              <a:off x="12329160" y="95996760"/>
              <a:ext cx="6431280" cy="8305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191</xdr:row>
          <xdr:rowOff>45720</xdr:rowOff>
        </xdr:from>
        <xdr:to>
          <xdr:col>11</xdr:col>
          <xdr:colOff>0</xdr:colOff>
          <xdr:row>191</xdr:row>
          <xdr:rowOff>723900</xdr:rowOff>
        </xdr:to>
        <xdr:pic>
          <xdr:nvPicPr>
            <xdr:cNvPr id="269062" name="Picture 82733">
              <a:extLst>
                <a:ext uri="{FF2B5EF4-FFF2-40B4-BE49-F238E27FC236}">
                  <a16:creationId xmlns:a16="http://schemas.microsoft.com/office/drawing/2014/main" id="{393A5E24-CB38-F83D-9396-4A7C56D0A69F}"/>
                </a:ext>
              </a:extLst>
            </xdr:cNvPr>
            <xdr:cNvPicPr>
              <a:picLocks noChangeAspect="1" noChangeArrowheads="1"/>
              <a:extLst>
                <a:ext uri="{84589F7E-364E-4C9E-8A38-B11213B215E9}">
                  <a14:cameraTool cellRange="'MEM. CÁLCULO'!$D$751:$N$755" spid="_x0000_s320089"/>
                </a:ext>
              </a:extLst>
            </xdr:cNvPicPr>
          </xdr:nvPicPr>
          <xdr:blipFill>
            <a:blip xmlns:r="http://schemas.openxmlformats.org/officeDocument/2006/relationships" r:embed="rId29"/>
            <a:srcRect/>
            <a:stretch>
              <a:fillRect/>
            </a:stretch>
          </xdr:blipFill>
          <xdr:spPr bwMode="auto">
            <a:xfrm>
              <a:off x="12344400" y="117401340"/>
              <a:ext cx="6416040" cy="6781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192</xdr:row>
          <xdr:rowOff>83820</xdr:rowOff>
        </xdr:from>
        <xdr:to>
          <xdr:col>11</xdr:col>
          <xdr:colOff>0</xdr:colOff>
          <xdr:row>192</xdr:row>
          <xdr:rowOff>762000</xdr:rowOff>
        </xdr:to>
        <xdr:pic>
          <xdr:nvPicPr>
            <xdr:cNvPr id="269063" name="Picture 82734">
              <a:extLst>
                <a:ext uri="{FF2B5EF4-FFF2-40B4-BE49-F238E27FC236}">
                  <a16:creationId xmlns:a16="http://schemas.microsoft.com/office/drawing/2014/main" id="{BF5FBFD0-5139-759D-9E48-E762DFBEC9AD}"/>
                </a:ext>
              </a:extLst>
            </xdr:cNvPr>
            <xdr:cNvPicPr>
              <a:picLocks noChangeAspect="1" noChangeArrowheads="1"/>
              <a:extLst>
                <a:ext uri="{84589F7E-364E-4C9E-8A38-B11213B215E9}">
                  <a14:cameraTool cellRange="'MEM. CÁLCULO'!$D$760:$N$764" spid="_x0000_s320090"/>
                </a:ext>
              </a:extLst>
            </xdr:cNvPicPr>
          </xdr:nvPicPr>
          <xdr:blipFill>
            <a:blip xmlns:r="http://schemas.openxmlformats.org/officeDocument/2006/relationships" r:embed="rId30"/>
            <a:srcRect/>
            <a:stretch>
              <a:fillRect/>
            </a:stretch>
          </xdr:blipFill>
          <xdr:spPr bwMode="auto">
            <a:xfrm>
              <a:off x="12321540" y="118437660"/>
              <a:ext cx="6438900" cy="6781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194</xdr:row>
          <xdr:rowOff>91440</xdr:rowOff>
        </xdr:from>
        <xdr:to>
          <xdr:col>10</xdr:col>
          <xdr:colOff>3169920</xdr:colOff>
          <xdr:row>194</xdr:row>
          <xdr:rowOff>304800</xdr:rowOff>
        </xdr:to>
        <xdr:pic>
          <xdr:nvPicPr>
            <xdr:cNvPr id="269064" name="Picture 82735">
              <a:extLst>
                <a:ext uri="{FF2B5EF4-FFF2-40B4-BE49-F238E27FC236}">
                  <a16:creationId xmlns:a16="http://schemas.microsoft.com/office/drawing/2014/main" id="{CAE77A30-5E5A-8AF5-6BA9-45777360961A}"/>
                </a:ext>
              </a:extLst>
            </xdr:cNvPr>
            <xdr:cNvPicPr>
              <a:picLocks noChangeAspect="1" noChangeArrowheads="1"/>
              <a:extLst>
                <a:ext uri="{84589F7E-364E-4C9E-8A38-B11213B215E9}">
                  <a14:cameraTool cellRange="'MEM. CÁLCULO'!$D$769:$N$769" spid="_x0000_s320091"/>
                </a:ext>
              </a:extLst>
            </xdr:cNvPicPr>
          </xdr:nvPicPr>
          <xdr:blipFill>
            <a:blip xmlns:r="http://schemas.openxmlformats.org/officeDocument/2006/relationships" r:embed="rId31"/>
            <a:srcRect/>
            <a:stretch>
              <a:fillRect/>
            </a:stretch>
          </xdr:blipFill>
          <xdr:spPr bwMode="auto">
            <a:xfrm>
              <a:off x="12336780" y="119702580"/>
              <a:ext cx="5486400" cy="21336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195</xdr:row>
          <xdr:rowOff>22860</xdr:rowOff>
        </xdr:from>
        <xdr:to>
          <xdr:col>10</xdr:col>
          <xdr:colOff>3139440</xdr:colOff>
          <xdr:row>195</xdr:row>
          <xdr:rowOff>213360</xdr:rowOff>
        </xdr:to>
        <xdr:pic>
          <xdr:nvPicPr>
            <xdr:cNvPr id="269065" name="Picture 82736">
              <a:extLst>
                <a:ext uri="{FF2B5EF4-FFF2-40B4-BE49-F238E27FC236}">
                  <a16:creationId xmlns:a16="http://schemas.microsoft.com/office/drawing/2014/main" id="{A29B2B5A-B4D1-F10F-3B75-D9A5DF3172EF}"/>
                </a:ext>
              </a:extLst>
            </xdr:cNvPr>
            <xdr:cNvPicPr>
              <a:picLocks noChangeAspect="1" noChangeArrowheads="1"/>
              <a:extLst>
                <a:ext uri="{84589F7E-364E-4C9E-8A38-B11213B215E9}">
                  <a14:cameraTool cellRange="'MEM. CÁLCULO'!$D$774:$N$774" spid="_x0000_s320092"/>
                </a:ext>
              </a:extLst>
            </xdr:cNvPicPr>
          </xdr:nvPicPr>
          <xdr:blipFill>
            <a:blip xmlns:r="http://schemas.openxmlformats.org/officeDocument/2006/relationships" r:embed="rId194"/>
            <a:srcRect/>
            <a:stretch>
              <a:fillRect/>
            </a:stretch>
          </xdr:blipFill>
          <xdr:spPr bwMode="auto">
            <a:xfrm>
              <a:off x="12306300" y="120114060"/>
              <a:ext cx="5486400" cy="19050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200</xdr:row>
          <xdr:rowOff>60960</xdr:rowOff>
        </xdr:from>
        <xdr:to>
          <xdr:col>11</xdr:col>
          <xdr:colOff>0</xdr:colOff>
          <xdr:row>200</xdr:row>
          <xdr:rowOff>739140</xdr:rowOff>
        </xdr:to>
        <xdr:pic>
          <xdr:nvPicPr>
            <xdr:cNvPr id="269066" name="Picture 82737">
              <a:extLst>
                <a:ext uri="{FF2B5EF4-FFF2-40B4-BE49-F238E27FC236}">
                  <a16:creationId xmlns:a16="http://schemas.microsoft.com/office/drawing/2014/main" id="{1E1D0B53-7133-310A-8067-B9F1B9866A36}"/>
                </a:ext>
              </a:extLst>
            </xdr:cNvPr>
            <xdr:cNvPicPr>
              <a:picLocks noChangeAspect="1" noChangeArrowheads="1"/>
              <a:extLst>
                <a:ext uri="{84589F7E-364E-4C9E-8A38-B11213B215E9}">
                  <a14:cameraTool cellRange="'MEM. CÁLCULO'!$D$791:$N$795" spid="_x0000_s320093"/>
                </a:ext>
              </a:extLst>
            </xdr:cNvPicPr>
          </xdr:nvPicPr>
          <xdr:blipFill>
            <a:blip xmlns:r="http://schemas.openxmlformats.org/officeDocument/2006/relationships" r:embed="rId33"/>
            <a:srcRect/>
            <a:stretch>
              <a:fillRect/>
            </a:stretch>
          </xdr:blipFill>
          <xdr:spPr bwMode="auto">
            <a:xfrm>
              <a:off x="12321540" y="122613420"/>
              <a:ext cx="6438900" cy="6781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204</xdr:row>
          <xdr:rowOff>53340</xdr:rowOff>
        </xdr:from>
        <xdr:to>
          <xdr:col>11</xdr:col>
          <xdr:colOff>0</xdr:colOff>
          <xdr:row>204</xdr:row>
          <xdr:rowOff>731520</xdr:rowOff>
        </xdr:to>
        <xdr:pic>
          <xdr:nvPicPr>
            <xdr:cNvPr id="269067" name="Picture 82738">
              <a:extLst>
                <a:ext uri="{FF2B5EF4-FFF2-40B4-BE49-F238E27FC236}">
                  <a16:creationId xmlns:a16="http://schemas.microsoft.com/office/drawing/2014/main" id="{69CC52E9-5B1E-0BF9-096E-788B81C95EAA}"/>
                </a:ext>
              </a:extLst>
            </xdr:cNvPr>
            <xdr:cNvPicPr>
              <a:picLocks noChangeAspect="1" noChangeArrowheads="1"/>
              <a:extLst>
                <a:ext uri="{84589F7E-364E-4C9E-8A38-B11213B215E9}">
                  <a14:cameraTool cellRange="'MEM. CÁLCULO'!$D$802:$N$806" spid="_x0000_s320094"/>
                </a:ext>
              </a:extLst>
            </xdr:cNvPicPr>
          </xdr:nvPicPr>
          <xdr:blipFill>
            <a:blip xmlns:r="http://schemas.openxmlformats.org/officeDocument/2006/relationships" r:embed="rId34"/>
            <a:srcRect/>
            <a:stretch>
              <a:fillRect/>
            </a:stretch>
          </xdr:blipFill>
          <xdr:spPr bwMode="auto">
            <a:xfrm>
              <a:off x="12306300" y="124122180"/>
              <a:ext cx="6454140" cy="6781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206</xdr:row>
          <xdr:rowOff>30480</xdr:rowOff>
        </xdr:from>
        <xdr:to>
          <xdr:col>11</xdr:col>
          <xdr:colOff>0</xdr:colOff>
          <xdr:row>206</xdr:row>
          <xdr:rowOff>701040</xdr:rowOff>
        </xdr:to>
        <xdr:pic>
          <xdr:nvPicPr>
            <xdr:cNvPr id="269068" name="Picture 82739">
              <a:extLst>
                <a:ext uri="{FF2B5EF4-FFF2-40B4-BE49-F238E27FC236}">
                  <a16:creationId xmlns:a16="http://schemas.microsoft.com/office/drawing/2014/main" id="{B56AAF38-954E-1336-CC51-6BFC717CE0AC}"/>
                </a:ext>
              </a:extLst>
            </xdr:cNvPr>
            <xdr:cNvPicPr>
              <a:picLocks noChangeAspect="1" noChangeArrowheads="1"/>
              <a:extLst>
                <a:ext uri="{84589F7E-364E-4C9E-8A38-B11213B215E9}">
                  <a14:cameraTool cellRange="'MEM. CÁLCULO'!$D$811:$N$815" spid="_x0000_s320095"/>
                </a:ext>
              </a:extLst>
            </xdr:cNvPicPr>
          </xdr:nvPicPr>
          <xdr:blipFill>
            <a:blip xmlns:r="http://schemas.openxmlformats.org/officeDocument/2006/relationships" r:embed="rId35"/>
            <a:srcRect/>
            <a:stretch>
              <a:fillRect/>
            </a:stretch>
          </xdr:blipFill>
          <xdr:spPr bwMode="auto">
            <a:xfrm>
              <a:off x="12306300" y="125219460"/>
              <a:ext cx="6454140" cy="67056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53340</xdr:colOff>
          <xdr:row>207</xdr:row>
          <xdr:rowOff>60960</xdr:rowOff>
        </xdr:from>
        <xdr:to>
          <xdr:col>11</xdr:col>
          <xdr:colOff>0</xdr:colOff>
          <xdr:row>208</xdr:row>
          <xdr:rowOff>22860</xdr:rowOff>
        </xdr:to>
        <xdr:pic>
          <xdr:nvPicPr>
            <xdr:cNvPr id="269069" name="Picture 82740">
              <a:extLst>
                <a:ext uri="{FF2B5EF4-FFF2-40B4-BE49-F238E27FC236}">
                  <a16:creationId xmlns:a16="http://schemas.microsoft.com/office/drawing/2014/main" id="{90BC8429-35FB-E381-6896-75B6FC74C3A4}"/>
                </a:ext>
              </a:extLst>
            </xdr:cNvPr>
            <xdr:cNvPicPr>
              <a:picLocks noChangeAspect="1" noChangeArrowheads="1"/>
              <a:extLst>
                <a:ext uri="{84589F7E-364E-4C9E-8A38-B11213B215E9}">
                  <a14:cameraTool cellRange="'MEM. CÁLCULO'!$D$820:$N$824" spid="_x0000_s320096"/>
                </a:ext>
              </a:extLst>
            </xdr:cNvPicPr>
          </xdr:nvPicPr>
          <xdr:blipFill>
            <a:blip xmlns:r="http://schemas.openxmlformats.org/officeDocument/2006/relationships" r:embed="rId36"/>
            <a:srcRect/>
            <a:stretch>
              <a:fillRect/>
            </a:stretch>
          </xdr:blipFill>
          <xdr:spPr bwMode="auto">
            <a:xfrm>
              <a:off x="12329160" y="126164340"/>
              <a:ext cx="6431280" cy="86106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xdr:colOff>
          <xdr:row>209</xdr:row>
          <xdr:rowOff>38100</xdr:rowOff>
        </xdr:from>
        <xdr:to>
          <xdr:col>10</xdr:col>
          <xdr:colOff>3162300</xdr:colOff>
          <xdr:row>209</xdr:row>
          <xdr:rowOff>236220</xdr:rowOff>
        </xdr:to>
        <xdr:pic>
          <xdr:nvPicPr>
            <xdr:cNvPr id="269070" name="Picture 82741">
              <a:extLst>
                <a:ext uri="{FF2B5EF4-FFF2-40B4-BE49-F238E27FC236}">
                  <a16:creationId xmlns:a16="http://schemas.microsoft.com/office/drawing/2014/main" id="{170AC8D1-A952-D5AE-37B1-AE20667B499B}"/>
                </a:ext>
              </a:extLst>
            </xdr:cNvPr>
            <xdr:cNvPicPr>
              <a:picLocks noChangeAspect="1" noChangeArrowheads="1"/>
              <a:extLst>
                <a:ext uri="{84589F7E-364E-4C9E-8A38-B11213B215E9}">
                  <a14:cameraTool cellRange="'MEM. CÁLCULO'!$D$829:$N$829" spid="_x0000_s320097"/>
                </a:ext>
              </a:extLst>
            </xdr:cNvPicPr>
          </xdr:nvPicPr>
          <xdr:blipFill>
            <a:blip xmlns:r="http://schemas.openxmlformats.org/officeDocument/2006/relationships" r:embed="rId37"/>
            <a:srcRect/>
            <a:stretch>
              <a:fillRect/>
            </a:stretch>
          </xdr:blipFill>
          <xdr:spPr bwMode="auto">
            <a:xfrm>
              <a:off x="12283440" y="127543560"/>
              <a:ext cx="5532120" cy="1981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214</xdr:row>
          <xdr:rowOff>76200</xdr:rowOff>
        </xdr:from>
        <xdr:to>
          <xdr:col>10</xdr:col>
          <xdr:colOff>3177540</xdr:colOff>
          <xdr:row>214</xdr:row>
          <xdr:rowOff>312420</xdr:rowOff>
        </xdr:to>
        <xdr:pic>
          <xdr:nvPicPr>
            <xdr:cNvPr id="269071" name="Picture 82742">
              <a:extLst>
                <a:ext uri="{FF2B5EF4-FFF2-40B4-BE49-F238E27FC236}">
                  <a16:creationId xmlns:a16="http://schemas.microsoft.com/office/drawing/2014/main" id="{B09D7366-2743-AFFE-3F91-864E21FD02DC}"/>
                </a:ext>
              </a:extLst>
            </xdr:cNvPr>
            <xdr:cNvPicPr>
              <a:picLocks noChangeAspect="1" noChangeArrowheads="1"/>
              <a:extLst>
                <a:ext uri="{84589F7E-364E-4C9E-8A38-B11213B215E9}">
                  <a14:cameraTool cellRange="'MEM. CÁLCULO'!$D$844:$N$844" spid="_x0000_s320098"/>
                </a:ext>
              </a:extLst>
            </xdr:cNvPicPr>
          </xdr:nvPicPr>
          <xdr:blipFill>
            <a:blip xmlns:r="http://schemas.openxmlformats.org/officeDocument/2006/relationships" r:embed="rId98"/>
            <a:srcRect/>
            <a:stretch>
              <a:fillRect/>
            </a:stretch>
          </xdr:blipFill>
          <xdr:spPr bwMode="auto">
            <a:xfrm>
              <a:off x="12321540" y="130263900"/>
              <a:ext cx="5509260" cy="2362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216</xdr:row>
          <xdr:rowOff>76200</xdr:rowOff>
        </xdr:from>
        <xdr:to>
          <xdr:col>10</xdr:col>
          <xdr:colOff>3169920</xdr:colOff>
          <xdr:row>216</xdr:row>
          <xdr:rowOff>289560</xdr:rowOff>
        </xdr:to>
        <xdr:pic>
          <xdr:nvPicPr>
            <xdr:cNvPr id="269072" name="Picture 82743">
              <a:extLst>
                <a:ext uri="{FF2B5EF4-FFF2-40B4-BE49-F238E27FC236}">
                  <a16:creationId xmlns:a16="http://schemas.microsoft.com/office/drawing/2014/main" id="{D23C5B88-F192-1F58-FD55-325ABF4DA4E5}"/>
                </a:ext>
              </a:extLst>
            </xdr:cNvPr>
            <xdr:cNvPicPr>
              <a:picLocks noChangeAspect="1" noChangeArrowheads="1"/>
              <a:extLst>
                <a:ext uri="{84589F7E-364E-4C9E-8A38-B11213B215E9}">
                  <a14:cameraTool cellRange="'MEM. CÁLCULO'!$D$851:$N$851" spid="_x0000_s320099"/>
                </a:ext>
              </a:extLst>
            </xdr:cNvPicPr>
          </xdr:nvPicPr>
          <xdr:blipFill>
            <a:blip xmlns:r="http://schemas.openxmlformats.org/officeDocument/2006/relationships" r:embed="rId79"/>
            <a:srcRect/>
            <a:stretch>
              <a:fillRect/>
            </a:stretch>
          </xdr:blipFill>
          <xdr:spPr bwMode="auto">
            <a:xfrm>
              <a:off x="12321540" y="131284980"/>
              <a:ext cx="5501640" cy="21336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218</xdr:row>
          <xdr:rowOff>91440</xdr:rowOff>
        </xdr:from>
        <xdr:to>
          <xdr:col>11</xdr:col>
          <xdr:colOff>0</xdr:colOff>
          <xdr:row>218</xdr:row>
          <xdr:rowOff>289560</xdr:rowOff>
        </xdr:to>
        <xdr:pic>
          <xdr:nvPicPr>
            <xdr:cNvPr id="269073" name="Picture 82744">
              <a:extLst>
                <a:ext uri="{FF2B5EF4-FFF2-40B4-BE49-F238E27FC236}">
                  <a16:creationId xmlns:a16="http://schemas.microsoft.com/office/drawing/2014/main" id="{D3FBFAE2-18DE-5956-7024-AABA956E5BEE}"/>
                </a:ext>
              </a:extLst>
            </xdr:cNvPr>
            <xdr:cNvPicPr>
              <a:picLocks noChangeAspect="1" noChangeArrowheads="1"/>
              <a:extLst>
                <a:ext uri="{84589F7E-364E-4C9E-8A38-B11213B215E9}">
                  <a14:cameraTool cellRange="'MEM. CÁLCULO'!$D$856:$N$856" spid="_x0000_s320100"/>
                </a:ext>
              </a:extLst>
            </xdr:cNvPicPr>
          </xdr:nvPicPr>
          <xdr:blipFill>
            <a:blip xmlns:r="http://schemas.openxmlformats.org/officeDocument/2006/relationships" r:embed="rId132"/>
            <a:srcRect/>
            <a:stretch>
              <a:fillRect/>
            </a:stretch>
          </xdr:blipFill>
          <xdr:spPr bwMode="auto">
            <a:xfrm>
              <a:off x="12344400" y="132877560"/>
              <a:ext cx="6416040" cy="1981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231</xdr:row>
          <xdr:rowOff>60960</xdr:rowOff>
        </xdr:from>
        <xdr:to>
          <xdr:col>11</xdr:col>
          <xdr:colOff>0</xdr:colOff>
          <xdr:row>231</xdr:row>
          <xdr:rowOff>228600</xdr:rowOff>
        </xdr:to>
        <xdr:pic>
          <xdr:nvPicPr>
            <xdr:cNvPr id="269074" name="Picture 82745">
              <a:extLst>
                <a:ext uri="{FF2B5EF4-FFF2-40B4-BE49-F238E27FC236}">
                  <a16:creationId xmlns:a16="http://schemas.microsoft.com/office/drawing/2014/main" id="{00B36521-0D4B-9BA0-0FD2-1F93440E8ECC}"/>
                </a:ext>
              </a:extLst>
            </xdr:cNvPr>
            <xdr:cNvPicPr>
              <a:picLocks noChangeAspect="1" noChangeArrowheads="1"/>
              <a:extLst>
                <a:ext uri="{84589F7E-364E-4C9E-8A38-B11213B215E9}">
                  <a14:cameraTool cellRange="'MEM. CÁLCULO'!$D$894:$N$894" spid="_x0000_s320101"/>
                </a:ext>
              </a:extLst>
            </xdr:cNvPicPr>
          </xdr:nvPicPr>
          <xdr:blipFill>
            <a:blip xmlns:r="http://schemas.openxmlformats.org/officeDocument/2006/relationships" r:embed="rId41"/>
            <a:srcRect/>
            <a:stretch>
              <a:fillRect/>
            </a:stretch>
          </xdr:blipFill>
          <xdr:spPr bwMode="auto">
            <a:xfrm>
              <a:off x="12306300" y="140101320"/>
              <a:ext cx="6454140" cy="1676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237</xdr:row>
          <xdr:rowOff>152400</xdr:rowOff>
        </xdr:from>
        <xdr:to>
          <xdr:col>11</xdr:col>
          <xdr:colOff>0</xdr:colOff>
          <xdr:row>237</xdr:row>
          <xdr:rowOff>1767840</xdr:rowOff>
        </xdr:to>
        <xdr:pic>
          <xdr:nvPicPr>
            <xdr:cNvPr id="269075" name="Picture 82746">
              <a:extLst>
                <a:ext uri="{FF2B5EF4-FFF2-40B4-BE49-F238E27FC236}">
                  <a16:creationId xmlns:a16="http://schemas.microsoft.com/office/drawing/2014/main" id="{51A761B5-F38A-E7A1-38FF-65B3ADD46498}"/>
                </a:ext>
              </a:extLst>
            </xdr:cNvPr>
            <xdr:cNvPicPr>
              <a:picLocks noChangeAspect="1" noChangeArrowheads="1"/>
              <a:extLst>
                <a:ext uri="{84589F7E-364E-4C9E-8A38-B11213B215E9}">
                  <a14:cameraTool cellRange="'MEM. CÁLCULO'!$D$910:$N$921" spid="_x0000_s320102"/>
                </a:ext>
              </a:extLst>
            </xdr:cNvPicPr>
          </xdr:nvPicPr>
          <xdr:blipFill>
            <a:blip xmlns:r="http://schemas.openxmlformats.org/officeDocument/2006/relationships" r:embed="rId163"/>
            <a:srcRect/>
            <a:stretch>
              <a:fillRect/>
            </a:stretch>
          </xdr:blipFill>
          <xdr:spPr bwMode="auto">
            <a:xfrm>
              <a:off x="12367260" y="141701520"/>
              <a:ext cx="6393180" cy="16154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54</xdr:row>
          <xdr:rowOff>30480</xdr:rowOff>
        </xdr:from>
        <xdr:to>
          <xdr:col>11</xdr:col>
          <xdr:colOff>0</xdr:colOff>
          <xdr:row>55</xdr:row>
          <xdr:rowOff>0</xdr:rowOff>
        </xdr:to>
        <xdr:pic>
          <xdr:nvPicPr>
            <xdr:cNvPr id="269076" name="Picture 82747">
              <a:extLst>
                <a:ext uri="{FF2B5EF4-FFF2-40B4-BE49-F238E27FC236}">
                  <a16:creationId xmlns:a16="http://schemas.microsoft.com/office/drawing/2014/main" id="{86BA436D-8EB6-B723-BCAD-C5E6931E0241}"/>
                </a:ext>
              </a:extLst>
            </xdr:cNvPr>
            <xdr:cNvPicPr>
              <a:picLocks noChangeAspect="1" noChangeArrowheads="1"/>
              <a:extLst>
                <a:ext uri="{84589F7E-364E-4C9E-8A38-B11213B215E9}">
                  <a14:cameraTool cellRange="'MEM. CÁLCULO'!$D$234:$N$234" spid="_x0000_s320103"/>
                </a:ext>
              </a:extLst>
            </xdr:cNvPicPr>
          </xdr:nvPicPr>
          <xdr:blipFill>
            <a:blip xmlns:r="http://schemas.openxmlformats.org/officeDocument/2006/relationships" r:embed="rId43"/>
            <a:srcRect/>
            <a:stretch>
              <a:fillRect/>
            </a:stretch>
          </xdr:blipFill>
          <xdr:spPr bwMode="auto">
            <a:xfrm>
              <a:off x="12306300" y="33101280"/>
              <a:ext cx="6454140" cy="30480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38</xdr:row>
          <xdr:rowOff>129540</xdr:rowOff>
        </xdr:from>
        <xdr:to>
          <xdr:col>11</xdr:col>
          <xdr:colOff>0</xdr:colOff>
          <xdr:row>39</xdr:row>
          <xdr:rowOff>1341120</xdr:rowOff>
        </xdr:to>
        <xdr:pic>
          <xdr:nvPicPr>
            <xdr:cNvPr id="269077" name="Picture 217653">
              <a:extLst>
                <a:ext uri="{FF2B5EF4-FFF2-40B4-BE49-F238E27FC236}">
                  <a16:creationId xmlns:a16="http://schemas.microsoft.com/office/drawing/2014/main" id="{F7B17B5D-0A1C-21F1-C442-0A3FCA498978}"/>
                </a:ext>
              </a:extLst>
            </xdr:cNvPr>
            <xdr:cNvPicPr>
              <a:picLocks noChangeAspect="1" noChangeArrowheads="1"/>
              <a:extLst>
                <a:ext uri="{84589F7E-364E-4C9E-8A38-B11213B215E9}">
                  <a14:cameraTool cellRange="'MEM. CÁLCULO'!$D$168:$N$175" spid="_x0000_s320104"/>
                </a:ext>
              </a:extLst>
            </xdr:cNvPicPr>
          </xdr:nvPicPr>
          <xdr:blipFill>
            <a:blip xmlns:r="http://schemas.openxmlformats.org/officeDocument/2006/relationships" r:embed="rId100"/>
            <a:srcRect/>
            <a:stretch>
              <a:fillRect/>
            </a:stretch>
          </xdr:blipFill>
          <xdr:spPr bwMode="auto">
            <a:xfrm>
              <a:off x="12352020" y="18889980"/>
              <a:ext cx="6408420" cy="13792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121920</xdr:colOff>
          <xdr:row>17</xdr:row>
          <xdr:rowOff>137160</xdr:rowOff>
        </xdr:from>
        <xdr:to>
          <xdr:col>11</xdr:col>
          <xdr:colOff>0</xdr:colOff>
          <xdr:row>18</xdr:row>
          <xdr:rowOff>45720</xdr:rowOff>
        </xdr:to>
        <xdr:pic>
          <xdr:nvPicPr>
            <xdr:cNvPr id="269078" name="Picture 217654">
              <a:extLst>
                <a:ext uri="{FF2B5EF4-FFF2-40B4-BE49-F238E27FC236}">
                  <a16:creationId xmlns:a16="http://schemas.microsoft.com/office/drawing/2014/main" id="{AD60D737-007C-8B75-8D2B-DC62EF76CAD6}"/>
                </a:ext>
              </a:extLst>
            </xdr:cNvPr>
            <xdr:cNvPicPr>
              <a:picLocks noChangeAspect="1" noChangeArrowheads="1"/>
              <a:extLst>
                <a:ext uri="{84589F7E-364E-4C9E-8A38-B11213B215E9}">
                  <a14:cameraTool cellRange="'MEM. CÁLCULO'!$D$99:$N$102" spid="_x0000_s320105"/>
                </a:ext>
              </a:extLst>
            </xdr:cNvPicPr>
          </xdr:nvPicPr>
          <xdr:blipFill>
            <a:blip xmlns:r="http://schemas.openxmlformats.org/officeDocument/2006/relationships" r:embed="rId195"/>
            <a:srcRect/>
            <a:stretch>
              <a:fillRect/>
            </a:stretch>
          </xdr:blipFill>
          <xdr:spPr bwMode="auto">
            <a:xfrm>
              <a:off x="12397740" y="6659880"/>
              <a:ext cx="6362700" cy="6934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41</xdr:row>
          <xdr:rowOff>0</xdr:rowOff>
        </xdr:from>
        <xdr:to>
          <xdr:col>11</xdr:col>
          <xdr:colOff>0</xdr:colOff>
          <xdr:row>41</xdr:row>
          <xdr:rowOff>213360</xdr:rowOff>
        </xdr:to>
        <xdr:pic>
          <xdr:nvPicPr>
            <xdr:cNvPr id="269079" name="Picture 217655">
              <a:extLst>
                <a:ext uri="{FF2B5EF4-FFF2-40B4-BE49-F238E27FC236}">
                  <a16:creationId xmlns:a16="http://schemas.microsoft.com/office/drawing/2014/main" id="{3FC0AFA1-1EE6-F215-A9E0-19642A1F346A}"/>
                </a:ext>
              </a:extLst>
            </xdr:cNvPr>
            <xdr:cNvPicPr>
              <a:picLocks noChangeAspect="1" noChangeArrowheads="1"/>
              <a:extLst>
                <a:ext uri="{84589F7E-364E-4C9E-8A38-B11213B215E9}">
                  <a14:cameraTool cellRange="'MEM. CÁLCULO'!$D$180:$N$180" spid="_x0000_s320106"/>
                </a:ext>
              </a:extLst>
            </xdr:cNvPicPr>
          </xdr:nvPicPr>
          <xdr:blipFill>
            <a:blip xmlns:r="http://schemas.openxmlformats.org/officeDocument/2006/relationships" r:embed="rId4"/>
            <a:srcRect/>
            <a:stretch>
              <a:fillRect/>
            </a:stretch>
          </xdr:blipFill>
          <xdr:spPr bwMode="auto">
            <a:xfrm>
              <a:off x="12344400" y="20878800"/>
              <a:ext cx="6416040" cy="21336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83820</xdr:colOff>
          <xdr:row>43</xdr:row>
          <xdr:rowOff>0</xdr:rowOff>
        </xdr:from>
        <xdr:to>
          <xdr:col>11</xdr:col>
          <xdr:colOff>0</xdr:colOff>
          <xdr:row>43</xdr:row>
          <xdr:rowOff>944880</xdr:rowOff>
        </xdr:to>
        <xdr:pic>
          <xdr:nvPicPr>
            <xdr:cNvPr id="269080" name="Picture 217656">
              <a:extLst>
                <a:ext uri="{FF2B5EF4-FFF2-40B4-BE49-F238E27FC236}">
                  <a16:creationId xmlns:a16="http://schemas.microsoft.com/office/drawing/2014/main" id="{67B9C4A3-C80F-7BA5-1639-651E0E708013}"/>
                </a:ext>
              </a:extLst>
            </xdr:cNvPr>
            <xdr:cNvPicPr>
              <a:picLocks noChangeAspect="1" noChangeArrowheads="1"/>
              <a:extLst>
                <a:ext uri="{84589F7E-364E-4C9E-8A38-B11213B215E9}">
                  <a14:cameraTool cellRange="'MEM. CÁLCULO'!$D$185:$N$191" spid="_x0000_s320107"/>
                </a:ext>
              </a:extLst>
            </xdr:cNvPicPr>
          </xdr:nvPicPr>
          <xdr:blipFill>
            <a:blip xmlns:r="http://schemas.openxmlformats.org/officeDocument/2006/relationships" r:embed="rId5"/>
            <a:srcRect/>
            <a:stretch>
              <a:fillRect/>
            </a:stretch>
          </xdr:blipFill>
          <xdr:spPr bwMode="auto">
            <a:xfrm>
              <a:off x="12359640" y="21800820"/>
              <a:ext cx="6400800" cy="9448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44</xdr:row>
          <xdr:rowOff>60960</xdr:rowOff>
        </xdr:from>
        <xdr:to>
          <xdr:col>10</xdr:col>
          <xdr:colOff>3169920</xdr:colOff>
          <xdr:row>44</xdr:row>
          <xdr:rowOff>1143000</xdr:rowOff>
        </xdr:to>
        <xdr:pic>
          <xdr:nvPicPr>
            <xdr:cNvPr id="269081" name="Picture 217657">
              <a:extLst>
                <a:ext uri="{FF2B5EF4-FFF2-40B4-BE49-F238E27FC236}">
                  <a16:creationId xmlns:a16="http://schemas.microsoft.com/office/drawing/2014/main" id="{CDD7EB91-EA7F-ECE7-7D18-FB361F149C0C}"/>
                </a:ext>
              </a:extLst>
            </xdr:cNvPr>
            <xdr:cNvPicPr>
              <a:picLocks noChangeAspect="1" noChangeArrowheads="1"/>
              <a:extLst>
                <a:ext uri="{84589F7E-364E-4C9E-8A38-B11213B215E9}">
                  <a14:cameraTool cellRange="'MEM. CÁLCULO'!$D$196:$N$203" spid="_x0000_s320108"/>
                </a:ext>
              </a:extLst>
            </xdr:cNvPicPr>
          </xdr:nvPicPr>
          <xdr:blipFill>
            <a:blip xmlns:r="http://schemas.openxmlformats.org/officeDocument/2006/relationships" r:embed="rId125"/>
            <a:srcRect/>
            <a:stretch>
              <a:fillRect/>
            </a:stretch>
          </xdr:blipFill>
          <xdr:spPr bwMode="auto">
            <a:xfrm>
              <a:off x="12336780" y="23088600"/>
              <a:ext cx="5486400" cy="10820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46</xdr:row>
          <xdr:rowOff>0</xdr:rowOff>
        </xdr:from>
        <xdr:to>
          <xdr:col>10</xdr:col>
          <xdr:colOff>3177540</xdr:colOff>
          <xdr:row>46</xdr:row>
          <xdr:rowOff>220980</xdr:rowOff>
        </xdr:to>
        <xdr:pic>
          <xdr:nvPicPr>
            <xdr:cNvPr id="269082" name="Picture 217658">
              <a:extLst>
                <a:ext uri="{FF2B5EF4-FFF2-40B4-BE49-F238E27FC236}">
                  <a16:creationId xmlns:a16="http://schemas.microsoft.com/office/drawing/2014/main" id="{F53688E0-3555-13CF-9796-D089012A49DE}"/>
                </a:ext>
              </a:extLst>
            </xdr:cNvPr>
            <xdr:cNvPicPr>
              <a:picLocks noChangeAspect="1" noChangeArrowheads="1"/>
              <a:extLst>
                <a:ext uri="{84589F7E-364E-4C9E-8A38-B11213B215E9}">
                  <a14:cameraTool cellRange="'MEM. CÁLCULO'!$D$208:$N$208" spid="_x0000_s320109"/>
                </a:ext>
              </a:extLst>
            </xdr:cNvPicPr>
          </xdr:nvPicPr>
          <xdr:blipFill>
            <a:blip xmlns:r="http://schemas.openxmlformats.org/officeDocument/2006/relationships" r:embed="rId7"/>
            <a:srcRect/>
            <a:stretch>
              <a:fillRect/>
            </a:stretch>
          </xdr:blipFill>
          <xdr:spPr bwMode="auto">
            <a:xfrm>
              <a:off x="12367260" y="25046940"/>
              <a:ext cx="5463540" cy="2209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48</xdr:row>
          <xdr:rowOff>0</xdr:rowOff>
        </xdr:from>
        <xdr:to>
          <xdr:col>11</xdr:col>
          <xdr:colOff>0</xdr:colOff>
          <xdr:row>48</xdr:row>
          <xdr:rowOff>944880</xdr:rowOff>
        </xdr:to>
        <xdr:pic>
          <xdr:nvPicPr>
            <xdr:cNvPr id="269083" name="Picture 217659">
              <a:extLst>
                <a:ext uri="{FF2B5EF4-FFF2-40B4-BE49-F238E27FC236}">
                  <a16:creationId xmlns:a16="http://schemas.microsoft.com/office/drawing/2014/main" id="{0B0190CC-6977-5CF5-0C0B-6AF0F68A3EC2}"/>
                </a:ext>
              </a:extLst>
            </xdr:cNvPr>
            <xdr:cNvPicPr>
              <a:picLocks noChangeAspect="1" noChangeArrowheads="1"/>
              <a:extLst>
                <a:ext uri="{84589F7E-364E-4C9E-8A38-B11213B215E9}">
                  <a14:cameraTool cellRange="'MEM. CÁLCULO'!$D$213:$N$219" spid="_x0000_s320110"/>
                </a:ext>
              </a:extLst>
            </xdr:cNvPicPr>
          </xdr:nvPicPr>
          <xdr:blipFill>
            <a:blip xmlns:r="http://schemas.openxmlformats.org/officeDocument/2006/relationships" r:embed="rId139"/>
            <a:srcRect/>
            <a:stretch>
              <a:fillRect/>
            </a:stretch>
          </xdr:blipFill>
          <xdr:spPr bwMode="auto">
            <a:xfrm>
              <a:off x="12367260" y="27561540"/>
              <a:ext cx="6393180" cy="9448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50</xdr:row>
          <xdr:rowOff>30480</xdr:rowOff>
        </xdr:from>
        <xdr:to>
          <xdr:col>11</xdr:col>
          <xdr:colOff>0</xdr:colOff>
          <xdr:row>50</xdr:row>
          <xdr:rowOff>807720</xdr:rowOff>
        </xdr:to>
        <xdr:pic>
          <xdr:nvPicPr>
            <xdr:cNvPr id="269084" name="Picture 217660">
              <a:extLst>
                <a:ext uri="{FF2B5EF4-FFF2-40B4-BE49-F238E27FC236}">
                  <a16:creationId xmlns:a16="http://schemas.microsoft.com/office/drawing/2014/main" id="{259CD5F7-8264-9FF7-49EC-C58FF831D747}"/>
                </a:ext>
              </a:extLst>
            </xdr:cNvPr>
            <xdr:cNvPicPr>
              <a:picLocks noChangeAspect="1" noChangeArrowheads="1"/>
              <a:extLst>
                <a:ext uri="{84589F7E-364E-4C9E-8A38-B11213B215E9}">
                  <a14:cameraTool cellRange="'MEM. CÁLCULO'!$D$224:$N$227" spid="_x0000_s320111"/>
                </a:ext>
              </a:extLst>
            </xdr:cNvPicPr>
          </xdr:nvPicPr>
          <xdr:blipFill>
            <a:blip xmlns:r="http://schemas.openxmlformats.org/officeDocument/2006/relationships" r:embed="rId9"/>
            <a:srcRect/>
            <a:stretch>
              <a:fillRect/>
            </a:stretch>
          </xdr:blipFill>
          <xdr:spPr bwMode="auto">
            <a:xfrm>
              <a:off x="12321540" y="31021020"/>
              <a:ext cx="6438900" cy="7772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55</xdr:row>
          <xdr:rowOff>60960</xdr:rowOff>
        </xdr:from>
        <xdr:to>
          <xdr:col>11</xdr:col>
          <xdr:colOff>0</xdr:colOff>
          <xdr:row>55</xdr:row>
          <xdr:rowOff>739140</xdr:rowOff>
        </xdr:to>
        <xdr:pic>
          <xdr:nvPicPr>
            <xdr:cNvPr id="269085" name="Picture 217661">
              <a:extLst>
                <a:ext uri="{FF2B5EF4-FFF2-40B4-BE49-F238E27FC236}">
                  <a16:creationId xmlns:a16="http://schemas.microsoft.com/office/drawing/2014/main" id="{08834DB4-AD9B-EE98-34BD-77BA8610DEB4}"/>
                </a:ext>
              </a:extLst>
            </xdr:cNvPr>
            <xdr:cNvPicPr>
              <a:picLocks noChangeAspect="1" noChangeArrowheads="1"/>
              <a:extLst>
                <a:ext uri="{84589F7E-364E-4C9E-8A38-B11213B215E9}">
                  <a14:cameraTool cellRange="'MEM. CÁLCULO'!$D$239:$N$243" spid="_x0000_s320112"/>
                </a:ext>
              </a:extLst>
            </xdr:cNvPicPr>
          </xdr:nvPicPr>
          <xdr:blipFill>
            <a:blip xmlns:r="http://schemas.openxmlformats.org/officeDocument/2006/relationships" r:embed="rId10"/>
            <a:srcRect/>
            <a:stretch>
              <a:fillRect/>
            </a:stretch>
          </xdr:blipFill>
          <xdr:spPr bwMode="auto">
            <a:xfrm>
              <a:off x="12321540" y="33467040"/>
              <a:ext cx="6438900" cy="6781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56</xdr:row>
          <xdr:rowOff>60960</xdr:rowOff>
        </xdr:from>
        <xdr:to>
          <xdr:col>11</xdr:col>
          <xdr:colOff>0</xdr:colOff>
          <xdr:row>56</xdr:row>
          <xdr:rowOff>701040</xdr:rowOff>
        </xdr:to>
        <xdr:pic>
          <xdr:nvPicPr>
            <xdr:cNvPr id="269086" name="Picture 217662">
              <a:extLst>
                <a:ext uri="{FF2B5EF4-FFF2-40B4-BE49-F238E27FC236}">
                  <a16:creationId xmlns:a16="http://schemas.microsoft.com/office/drawing/2014/main" id="{EE378C58-4E24-6EFC-7F17-EECFCF1FA546}"/>
                </a:ext>
              </a:extLst>
            </xdr:cNvPr>
            <xdr:cNvPicPr>
              <a:picLocks noChangeAspect="1" noChangeArrowheads="1"/>
              <a:extLst>
                <a:ext uri="{84589F7E-364E-4C9E-8A38-B11213B215E9}">
                  <a14:cameraTool cellRange="'MEM. CÁLCULO'!$D$249:$N$252" spid="_x0000_s320113"/>
                </a:ext>
              </a:extLst>
            </xdr:cNvPicPr>
          </xdr:nvPicPr>
          <xdr:blipFill>
            <a:blip xmlns:r="http://schemas.openxmlformats.org/officeDocument/2006/relationships" r:embed="rId51"/>
            <a:srcRect/>
            <a:stretch>
              <a:fillRect/>
            </a:stretch>
          </xdr:blipFill>
          <xdr:spPr bwMode="auto">
            <a:xfrm>
              <a:off x="12336780" y="34549080"/>
              <a:ext cx="6423660" cy="6400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53340</xdr:colOff>
          <xdr:row>60</xdr:row>
          <xdr:rowOff>30480</xdr:rowOff>
        </xdr:from>
        <xdr:to>
          <xdr:col>11</xdr:col>
          <xdr:colOff>0</xdr:colOff>
          <xdr:row>60</xdr:row>
          <xdr:rowOff>1112520</xdr:rowOff>
        </xdr:to>
        <xdr:pic>
          <xdr:nvPicPr>
            <xdr:cNvPr id="269087" name="Picture 217663">
              <a:extLst>
                <a:ext uri="{FF2B5EF4-FFF2-40B4-BE49-F238E27FC236}">
                  <a16:creationId xmlns:a16="http://schemas.microsoft.com/office/drawing/2014/main" id="{8168DB79-E028-C143-A63C-215423829A43}"/>
                </a:ext>
              </a:extLst>
            </xdr:cNvPr>
            <xdr:cNvPicPr>
              <a:picLocks noChangeAspect="1" noChangeArrowheads="1"/>
              <a:extLst>
                <a:ext uri="{84589F7E-364E-4C9E-8A38-B11213B215E9}">
                  <a14:cameraTool cellRange="'MEM. CÁLCULO'!$D$259:$N$266" spid="_x0000_s320114"/>
                </a:ext>
              </a:extLst>
            </xdr:cNvPicPr>
          </xdr:nvPicPr>
          <xdr:blipFill>
            <a:blip xmlns:r="http://schemas.openxmlformats.org/officeDocument/2006/relationships" r:embed="rId64"/>
            <a:srcRect/>
            <a:stretch>
              <a:fillRect/>
            </a:stretch>
          </xdr:blipFill>
          <xdr:spPr bwMode="auto">
            <a:xfrm>
              <a:off x="12329160" y="37536120"/>
              <a:ext cx="6431280" cy="10820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62</xdr:row>
          <xdr:rowOff>60960</xdr:rowOff>
        </xdr:from>
        <xdr:to>
          <xdr:col>11</xdr:col>
          <xdr:colOff>0</xdr:colOff>
          <xdr:row>62</xdr:row>
          <xdr:rowOff>1005840</xdr:rowOff>
        </xdr:to>
        <xdr:pic>
          <xdr:nvPicPr>
            <xdr:cNvPr id="269088" name="Picture 82759">
              <a:extLst>
                <a:ext uri="{FF2B5EF4-FFF2-40B4-BE49-F238E27FC236}">
                  <a16:creationId xmlns:a16="http://schemas.microsoft.com/office/drawing/2014/main" id="{FF5807E5-049A-18E4-F9A0-9823AB97E1F5}"/>
                </a:ext>
              </a:extLst>
            </xdr:cNvPr>
            <xdr:cNvPicPr>
              <a:picLocks noChangeAspect="1" noChangeArrowheads="1"/>
              <a:extLst>
                <a:ext uri="{84589F7E-364E-4C9E-8A38-B11213B215E9}">
                  <a14:cameraTool cellRange="'MEM. CÁLCULO'!$D$271:$N$277" spid="_x0000_s320115"/>
                </a:ext>
              </a:extLst>
            </xdr:cNvPicPr>
          </xdr:nvPicPr>
          <xdr:blipFill>
            <a:blip xmlns:r="http://schemas.openxmlformats.org/officeDocument/2006/relationships" r:embed="rId84"/>
            <a:srcRect/>
            <a:stretch>
              <a:fillRect/>
            </a:stretch>
          </xdr:blipFill>
          <xdr:spPr bwMode="auto">
            <a:xfrm>
              <a:off x="12321540" y="39212520"/>
              <a:ext cx="6438900" cy="9448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239</xdr:row>
          <xdr:rowOff>137160</xdr:rowOff>
        </xdr:from>
        <xdr:to>
          <xdr:col>10</xdr:col>
          <xdr:colOff>3147060</xdr:colOff>
          <xdr:row>239</xdr:row>
          <xdr:rowOff>342900</xdr:rowOff>
        </xdr:to>
        <xdr:pic>
          <xdr:nvPicPr>
            <xdr:cNvPr id="269089" name="Picture 82760">
              <a:extLst>
                <a:ext uri="{FF2B5EF4-FFF2-40B4-BE49-F238E27FC236}">
                  <a16:creationId xmlns:a16="http://schemas.microsoft.com/office/drawing/2014/main" id="{711CECB6-3E76-1E50-53CF-68848A3EF4BD}"/>
                </a:ext>
              </a:extLst>
            </xdr:cNvPr>
            <xdr:cNvPicPr>
              <a:picLocks noChangeAspect="1" noChangeArrowheads="1"/>
              <a:extLst>
                <a:ext uri="{84589F7E-364E-4C9E-8A38-B11213B215E9}">
                  <a14:cameraTool cellRange="'MEM. CÁLCULO'!$D$926:$N$926" spid="_x0000_s320116"/>
                </a:ext>
              </a:extLst>
            </xdr:cNvPicPr>
          </xdr:nvPicPr>
          <xdr:blipFill>
            <a:blip xmlns:r="http://schemas.openxmlformats.org/officeDocument/2006/relationships" r:embed="rId85"/>
            <a:srcRect/>
            <a:stretch>
              <a:fillRect/>
            </a:stretch>
          </xdr:blipFill>
          <xdr:spPr bwMode="auto">
            <a:xfrm>
              <a:off x="12336780" y="144208500"/>
              <a:ext cx="5463540" cy="2057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xdr:colOff>
          <xdr:row>242</xdr:row>
          <xdr:rowOff>121920</xdr:rowOff>
        </xdr:from>
        <xdr:to>
          <xdr:col>10</xdr:col>
          <xdr:colOff>3169920</xdr:colOff>
          <xdr:row>242</xdr:row>
          <xdr:rowOff>1600200</xdr:rowOff>
        </xdr:to>
        <xdr:pic>
          <xdr:nvPicPr>
            <xdr:cNvPr id="269090" name="Picture 82761">
              <a:extLst>
                <a:ext uri="{FF2B5EF4-FFF2-40B4-BE49-F238E27FC236}">
                  <a16:creationId xmlns:a16="http://schemas.microsoft.com/office/drawing/2014/main" id="{2D8D01FD-A3E7-9274-4938-045430F1E163}"/>
                </a:ext>
              </a:extLst>
            </xdr:cNvPr>
            <xdr:cNvPicPr>
              <a:picLocks noChangeAspect="1" noChangeArrowheads="1"/>
              <a:extLst>
                <a:ext uri="{84589F7E-364E-4C9E-8A38-B11213B215E9}">
                  <a14:cameraTool cellRange="'MEM. CÁLCULO'!$D$936:$N$946" spid="_x0000_s320117"/>
                </a:ext>
              </a:extLst>
            </xdr:cNvPicPr>
          </xdr:nvPicPr>
          <xdr:blipFill>
            <a:blip xmlns:r="http://schemas.openxmlformats.org/officeDocument/2006/relationships" r:embed="rId86"/>
            <a:srcRect/>
            <a:stretch>
              <a:fillRect/>
            </a:stretch>
          </xdr:blipFill>
          <xdr:spPr bwMode="auto">
            <a:xfrm>
              <a:off x="12291060" y="146128740"/>
              <a:ext cx="5532120" cy="14782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243</xdr:row>
          <xdr:rowOff>121920</xdr:rowOff>
        </xdr:from>
        <xdr:to>
          <xdr:col>10</xdr:col>
          <xdr:colOff>3177540</xdr:colOff>
          <xdr:row>243</xdr:row>
          <xdr:rowOff>1737360</xdr:rowOff>
        </xdr:to>
        <xdr:pic>
          <xdr:nvPicPr>
            <xdr:cNvPr id="269091" name="Picture 82762">
              <a:extLst>
                <a:ext uri="{FF2B5EF4-FFF2-40B4-BE49-F238E27FC236}">
                  <a16:creationId xmlns:a16="http://schemas.microsoft.com/office/drawing/2014/main" id="{2B1DF58E-59C7-B9FE-75A6-2ABF898241E6}"/>
                </a:ext>
              </a:extLst>
            </xdr:cNvPr>
            <xdr:cNvPicPr>
              <a:picLocks noChangeAspect="1" noChangeArrowheads="1"/>
              <a:extLst>
                <a:ext uri="{84589F7E-364E-4C9E-8A38-B11213B215E9}">
                  <a14:cameraTool cellRange="'MEM. CÁLCULO'!$D$951:$N$962" spid="_x0000_s320118"/>
                </a:ext>
              </a:extLst>
            </xdr:cNvPicPr>
          </xdr:nvPicPr>
          <xdr:blipFill>
            <a:blip xmlns:r="http://schemas.openxmlformats.org/officeDocument/2006/relationships" r:embed="rId156"/>
            <a:srcRect/>
            <a:stretch>
              <a:fillRect/>
            </a:stretch>
          </xdr:blipFill>
          <xdr:spPr bwMode="auto">
            <a:xfrm>
              <a:off x="12313920" y="148338540"/>
              <a:ext cx="5516880" cy="16154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245</xdr:row>
          <xdr:rowOff>91440</xdr:rowOff>
        </xdr:from>
        <xdr:to>
          <xdr:col>11</xdr:col>
          <xdr:colOff>0</xdr:colOff>
          <xdr:row>245</xdr:row>
          <xdr:rowOff>320040</xdr:rowOff>
        </xdr:to>
        <xdr:pic>
          <xdr:nvPicPr>
            <xdr:cNvPr id="269092" name="Picture 82763">
              <a:extLst>
                <a:ext uri="{FF2B5EF4-FFF2-40B4-BE49-F238E27FC236}">
                  <a16:creationId xmlns:a16="http://schemas.microsoft.com/office/drawing/2014/main" id="{490FD8C2-AF13-1B07-077E-C56024DD3754}"/>
                </a:ext>
              </a:extLst>
            </xdr:cNvPr>
            <xdr:cNvPicPr>
              <a:picLocks noChangeAspect="1" noChangeArrowheads="1"/>
              <a:extLst>
                <a:ext uri="{84589F7E-364E-4C9E-8A38-B11213B215E9}">
                  <a14:cameraTool cellRange="'MEM. CÁLCULO'!$D$967:$N$967" spid="_x0000_s320119"/>
                </a:ext>
              </a:extLst>
            </xdr:cNvPicPr>
          </xdr:nvPicPr>
          <xdr:blipFill>
            <a:blip xmlns:r="http://schemas.openxmlformats.org/officeDocument/2006/relationships" r:embed="rId56"/>
            <a:srcRect/>
            <a:stretch>
              <a:fillRect/>
            </a:stretch>
          </xdr:blipFill>
          <xdr:spPr bwMode="auto">
            <a:xfrm>
              <a:off x="12344400" y="151287480"/>
              <a:ext cx="6416040" cy="22860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247</xdr:row>
          <xdr:rowOff>60960</xdr:rowOff>
        </xdr:from>
        <xdr:to>
          <xdr:col>11</xdr:col>
          <xdr:colOff>0</xdr:colOff>
          <xdr:row>247</xdr:row>
          <xdr:rowOff>251460</xdr:rowOff>
        </xdr:to>
        <xdr:pic>
          <xdr:nvPicPr>
            <xdr:cNvPr id="269093" name="Picture 82764">
              <a:extLst>
                <a:ext uri="{FF2B5EF4-FFF2-40B4-BE49-F238E27FC236}">
                  <a16:creationId xmlns:a16="http://schemas.microsoft.com/office/drawing/2014/main" id="{B5CA5891-5E7E-7469-D071-043C006CE03F}"/>
                </a:ext>
              </a:extLst>
            </xdr:cNvPr>
            <xdr:cNvPicPr>
              <a:picLocks noChangeAspect="1" noChangeArrowheads="1"/>
              <a:extLst>
                <a:ext uri="{84589F7E-364E-4C9E-8A38-B11213B215E9}">
                  <a14:cameraTool cellRange="'MEM. CÁLCULO'!$D$972:$N$972" spid="_x0000_s320120"/>
                </a:ext>
              </a:extLst>
            </xdr:cNvPicPr>
          </xdr:nvPicPr>
          <xdr:blipFill>
            <a:blip xmlns:r="http://schemas.openxmlformats.org/officeDocument/2006/relationships" r:embed="rId165"/>
            <a:srcRect/>
            <a:stretch>
              <a:fillRect/>
            </a:stretch>
          </xdr:blipFill>
          <xdr:spPr bwMode="auto">
            <a:xfrm>
              <a:off x="12306300" y="152544780"/>
              <a:ext cx="6454140" cy="19050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259</xdr:row>
          <xdr:rowOff>91440</xdr:rowOff>
        </xdr:from>
        <xdr:to>
          <xdr:col>11</xdr:col>
          <xdr:colOff>0</xdr:colOff>
          <xdr:row>259</xdr:row>
          <xdr:rowOff>769620</xdr:rowOff>
        </xdr:to>
        <xdr:pic>
          <xdr:nvPicPr>
            <xdr:cNvPr id="269094" name="Picture 217670">
              <a:extLst>
                <a:ext uri="{FF2B5EF4-FFF2-40B4-BE49-F238E27FC236}">
                  <a16:creationId xmlns:a16="http://schemas.microsoft.com/office/drawing/2014/main" id="{EC621B85-8B47-658C-D551-F6EC751F79EB}"/>
                </a:ext>
              </a:extLst>
            </xdr:cNvPr>
            <xdr:cNvPicPr>
              <a:picLocks noChangeAspect="1" noChangeArrowheads="1"/>
              <a:extLst>
                <a:ext uri="{84589F7E-364E-4C9E-8A38-B11213B215E9}">
                  <a14:cameraTool cellRange="'MEM. CÁLCULO'!$D$1005:$N$1009" spid="_x0000_s320121"/>
                </a:ext>
              </a:extLst>
            </xdr:cNvPicPr>
          </xdr:nvPicPr>
          <xdr:blipFill>
            <a:blip xmlns:r="http://schemas.openxmlformats.org/officeDocument/2006/relationships" r:embed="rId88"/>
            <a:srcRect/>
            <a:stretch>
              <a:fillRect/>
            </a:stretch>
          </xdr:blipFill>
          <xdr:spPr bwMode="auto">
            <a:xfrm>
              <a:off x="12321540" y="160240980"/>
              <a:ext cx="6438900" cy="6781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261</xdr:row>
          <xdr:rowOff>198120</xdr:rowOff>
        </xdr:from>
        <xdr:to>
          <xdr:col>10</xdr:col>
          <xdr:colOff>3131820</xdr:colOff>
          <xdr:row>261</xdr:row>
          <xdr:rowOff>426720</xdr:rowOff>
        </xdr:to>
        <xdr:pic>
          <xdr:nvPicPr>
            <xdr:cNvPr id="269095" name="Picture 217671">
              <a:extLst>
                <a:ext uri="{FF2B5EF4-FFF2-40B4-BE49-F238E27FC236}">
                  <a16:creationId xmlns:a16="http://schemas.microsoft.com/office/drawing/2014/main" id="{1D066E44-AC0F-07E1-97C6-5A1FC8DE951E}"/>
                </a:ext>
              </a:extLst>
            </xdr:cNvPr>
            <xdr:cNvPicPr>
              <a:picLocks noChangeAspect="1" noChangeArrowheads="1"/>
              <a:extLst>
                <a:ext uri="{84589F7E-364E-4C9E-8A38-B11213B215E9}">
                  <a14:cameraTool cellRange="'MEM. CÁLCULO'!$D$1014:$N$1014" spid="_x0000_s320122"/>
                </a:ext>
              </a:extLst>
            </xdr:cNvPicPr>
          </xdr:nvPicPr>
          <xdr:blipFill>
            <a:blip xmlns:r="http://schemas.openxmlformats.org/officeDocument/2006/relationships" r:embed="rId196"/>
            <a:srcRect/>
            <a:stretch>
              <a:fillRect/>
            </a:stretch>
          </xdr:blipFill>
          <xdr:spPr bwMode="auto">
            <a:xfrm>
              <a:off x="12321540" y="162557460"/>
              <a:ext cx="5463540" cy="22860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99060</xdr:colOff>
          <xdr:row>263</xdr:row>
          <xdr:rowOff>99060</xdr:rowOff>
        </xdr:from>
        <xdr:to>
          <xdr:col>11</xdr:col>
          <xdr:colOff>0</xdr:colOff>
          <xdr:row>263</xdr:row>
          <xdr:rowOff>342900</xdr:rowOff>
        </xdr:to>
        <xdr:pic>
          <xdr:nvPicPr>
            <xdr:cNvPr id="269096" name="Picture 217672">
              <a:extLst>
                <a:ext uri="{FF2B5EF4-FFF2-40B4-BE49-F238E27FC236}">
                  <a16:creationId xmlns:a16="http://schemas.microsoft.com/office/drawing/2014/main" id="{CFA2EB72-30E4-E703-D9DC-88BDACE69CE4}"/>
                </a:ext>
              </a:extLst>
            </xdr:cNvPr>
            <xdr:cNvPicPr>
              <a:picLocks noChangeAspect="1" noChangeArrowheads="1"/>
              <a:extLst>
                <a:ext uri="{84589F7E-364E-4C9E-8A38-B11213B215E9}">
                  <a14:cameraTool cellRange="'MEM. CÁLCULO'!$D$1020:$N$1020" spid="_x0000_s320123"/>
                </a:ext>
              </a:extLst>
            </xdr:cNvPicPr>
          </xdr:nvPicPr>
          <xdr:blipFill>
            <a:blip xmlns:r="http://schemas.openxmlformats.org/officeDocument/2006/relationships" r:embed="rId90"/>
            <a:srcRect/>
            <a:stretch>
              <a:fillRect/>
            </a:stretch>
          </xdr:blipFill>
          <xdr:spPr bwMode="auto">
            <a:xfrm>
              <a:off x="12374880" y="163822380"/>
              <a:ext cx="6385560" cy="2438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38</xdr:row>
          <xdr:rowOff>129540</xdr:rowOff>
        </xdr:from>
        <xdr:to>
          <xdr:col>11</xdr:col>
          <xdr:colOff>0</xdr:colOff>
          <xdr:row>39</xdr:row>
          <xdr:rowOff>1341120</xdr:rowOff>
        </xdr:to>
        <xdr:pic>
          <xdr:nvPicPr>
            <xdr:cNvPr id="269097" name="Picture 82768">
              <a:extLst>
                <a:ext uri="{FF2B5EF4-FFF2-40B4-BE49-F238E27FC236}">
                  <a16:creationId xmlns:a16="http://schemas.microsoft.com/office/drawing/2014/main" id="{2A6346FD-21A9-F76B-9DAF-1FB80709FBBC}"/>
                </a:ext>
              </a:extLst>
            </xdr:cNvPr>
            <xdr:cNvPicPr>
              <a:picLocks noChangeAspect="1" noChangeArrowheads="1"/>
              <a:extLst>
                <a:ext uri="{84589F7E-364E-4C9E-8A38-B11213B215E9}">
                  <a14:cameraTool cellRange="'MEM. CÁLCULO'!$D$168:$N$175" spid="_x0000_s320124"/>
                </a:ext>
              </a:extLst>
            </xdr:cNvPicPr>
          </xdr:nvPicPr>
          <xdr:blipFill>
            <a:blip xmlns:r="http://schemas.openxmlformats.org/officeDocument/2006/relationships" r:embed="rId91"/>
            <a:srcRect/>
            <a:stretch>
              <a:fillRect/>
            </a:stretch>
          </xdr:blipFill>
          <xdr:spPr bwMode="auto">
            <a:xfrm>
              <a:off x="12352020" y="18889980"/>
              <a:ext cx="6408420" cy="13792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121920</xdr:colOff>
          <xdr:row>17</xdr:row>
          <xdr:rowOff>137160</xdr:rowOff>
        </xdr:from>
        <xdr:to>
          <xdr:col>11</xdr:col>
          <xdr:colOff>0</xdr:colOff>
          <xdr:row>18</xdr:row>
          <xdr:rowOff>45720</xdr:rowOff>
        </xdr:to>
        <xdr:pic>
          <xdr:nvPicPr>
            <xdr:cNvPr id="269098" name="Picture 82769">
              <a:extLst>
                <a:ext uri="{FF2B5EF4-FFF2-40B4-BE49-F238E27FC236}">
                  <a16:creationId xmlns:a16="http://schemas.microsoft.com/office/drawing/2014/main" id="{3CFCE4BE-B3EF-1512-6552-A70321BCC0F4}"/>
                </a:ext>
              </a:extLst>
            </xdr:cNvPr>
            <xdr:cNvPicPr>
              <a:picLocks noChangeAspect="1" noChangeArrowheads="1"/>
              <a:extLst>
                <a:ext uri="{84589F7E-364E-4C9E-8A38-B11213B215E9}">
                  <a14:cameraTool cellRange="'MEM. CÁLCULO'!$D$99:$N$102" spid="_x0000_s320125"/>
                </a:ext>
              </a:extLst>
            </xdr:cNvPicPr>
          </xdr:nvPicPr>
          <xdr:blipFill>
            <a:blip xmlns:r="http://schemas.openxmlformats.org/officeDocument/2006/relationships" r:embed="rId45"/>
            <a:srcRect/>
            <a:stretch>
              <a:fillRect/>
            </a:stretch>
          </xdr:blipFill>
          <xdr:spPr bwMode="auto">
            <a:xfrm>
              <a:off x="12397740" y="6659880"/>
              <a:ext cx="6362700" cy="6934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41</xdr:row>
          <xdr:rowOff>0</xdr:rowOff>
        </xdr:from>
        <xdr:to>
          <xdr:col>11</xdr:col>
          <xdr:colOff>0</xdr:colOff>
          <xdr:row>41</xdr:row>
          <xdr:rowOff>213360</xdr:rowOff>
        </xdr:to>
        <xdr:pic>
          <xdr:nvPicPr>
            <xdr:cNvPr id="269099" name="Picture 82770">
              <a:extLst>
                <a:ext uri="{FF2B5EF4-FFF2-40B4-BE49-F238E27FC236}">
                  <a16:creationId xmlns:a16="http://schemas.microsoft.com/office/drawing/2014/main" id="{BE474EFD-3140-E09E-E4B1-4FDB4F3EE933}"/>
                </a:ext>
              </a:extLst>
            </xdr:cNvPr>
            <xdr:cNvPicPr>
              <a:picLocks noChangeAspect="1" noChangeArrowheads="1"/>
              <a:extLst>
                <a:ext uri="{84589F7E-364E-4C9E-8A38-B11213B215E9}">
                  <a14:cameraTool cellRange="'MEM. CÁLCULO'!$D$180:$N$180" spid="_x0000_s320126"/>
                </a:ext>
              </a:extLst>
            </xdr:cNvPicPr>
          </xdr:nvPicPr>
          <xdr:blipFill>
            <a:blip xmlns:r="http://schemas.openxmlformats.org/officeDocument/2006/relationships" r:embed="rId4"/>
            <a:srcRect/>
            <a:stretch>
              <a:fillRect/>
            </a:stretch>
          </xdr:blipFill>
          <xdr:spPr bwMode="auto">
            <a:xfrm>
              <a:off x="12344400" y="20878800"/>
              <a:ext cx="6416040" cy="21336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83820</xdr:colOff>
          <xdr:row>43</xdr:row>
          <xdr:rowOff>0</xdr:rowOff>
        </xdr:from>
        <xdr:to>
          <xdr:col>11</xdr:col>
          <xdr:colOff>0</xdr:colOff>
          <xdr:row>43</xdr:row>
          <xdr:rowOff>944880</xdr:rowOff>
        </xdr:to>
        <xdr:pic>
          <xdr:nvPicPr>
            <xdr:cNvPr id="269100" name="Picture 82771">
              <a:extLst>
                <a:ext uri="{FF2B5EF4-FFF2-40B4-BE49-F238E27FC236}">
                  <a16:creationId xmlns:a16="http://schemas.microsoft.com/office/drawing/2014/main" id="{B83947CF-53DB-EBF5-B8C3-2E18476EBCAD}"/>
                </a:ext>
              </a:extLst>
            </xdr:cNvPr>
            <xdr:cNvPicPr>
              <a:picLocks noChangeAspect="1" noChangeArrowheads="1"/>
              <a:extLst>
                <a:ext uri="{84589F7E-364E-4C9E-8A38-B11213B215E9}">
                  <a14:cameraTool cellRange="'MEM. CÁLCULO'!$D$185:$N$191" spid="_x0000_s320127"/>
                </a:ext>
              </a:extLst>
            </xdr:cNvPicPr>
          </xdr:nvPicPr>
          <xdr:blipFill>
            <a:blip xmlns:r="http://schemas.openxmlformats.org/officeDocument/2006/relationships" r:embed="rId5"/>
            <a:srcRect/>
            <a:stretch>
              <a:fillRect/>
            </a:stretch>
          </xdr:blipFill>
          <xdr:spPr bwMode="auto">
            <a:xfrm>
              <a:off x="12359640" y="21800820"/>
              <a:ext cx="6400800" cy="9448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44</xdr:row>
          <xdr:rowOff>60960</xdr:rowOff>
        </xdr:from>
        <xdr:to>
          <xdr:col>10</xdr:col>
          <xdr:colOff>3169920</xdr:colOff>
          <xdr:row>44</xdr:row>
          <xdr:rowOff>1143000</xdr:rowOff>
        </xdr:to>
        <xdr:pic>
          <xdr:nvPicPr>
            <xdr:cNvPr id="269101" name="Picture 82772">
              <a:extLst>
                <a:ext uri="{FF2B5EF4-FFF2-40B4-BE49-F238E27FC236}">
                  <a16:creationId xmlns:a16="http://schemas.microsoft.com/office/drawing/2014/main" id="{26A4C460-CEE1-FEB3-67D0-C75B8E2551B4}"/>
                </a:ext>
              </a:extLst>
            </xdr:cNvPr>
            <xdr:cNvPicPr>
              <a:picLocks noChangeAspect="1" noChangeArrowheads="1"/>
              <a:extLst>
                <a:ext uri="{84589F7E-364E-4C9E-8A38-B11213B215E9}">
                  <a14:cameraTool cellRange="'MEM. CÁLCULO'!$D$196:$N$203" spid="_x0000_s320128"/>
                </a:ext>
              </a:extLst>
            </xdr:cNvPicPr>
          </xdr:nvPicPr>
          <xdr:blipFill>
            <a:blip xmlns:r="http://schemas.openxmlformats.org/officeDocument/2006/relationships" r:embed="rId197"/>
            <a:srcRect/>
            <a:stretch>
              <a:fillRect/>
            </a:stretch>
          </xdr:blipFill>
          <xdr:spPr bwMode="auto">
            <a:xfrm>
              <a:off x="12336780" y="23088600"/>
              <a:ext cx="5486400" cy="10820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46</xdr:row>
          <xdr:rowOff>0</xdr:rowOff>
        </xdr:from>
        <xdr:to>
          <xdr:col>10</xdr:col>
          <xdr:colOff>3177540</xdr:colOff>
          <xdr:row>46</xdr:row>
          <xdr:rowOff>220980</xdr:rowOff>
        </xdr:to>
        <xdr:pic>
          <xdr:nvPicPr>
            <xdr:cNvPr id="269102" name="Picture 82773">
              <a:extLst>
                <a:ext uri="{FF2B5EF4-FFF2-40B4-BE49-F238E27FC236}">
                  <a16:creationId xmlns:a16="http://schemas.microsoft.com/office/drawing/2014/main" id="{0980EF7A-4CB8-4CF4-4064-FBC3ADD32D8A}"/>
                </a:ext>
              </a:extLst>
            </xdr:cNvPr>
            <xdr:cNvPicPr>
              <a:picLocks noChangeAspect="1" noChangeArrowheads="1"/>
              <a:extLst>
                <a:ext uri="{84589F7E-364E-4C9E-8A38-B11213B215E9}">
                  <a14:cameraTool cellRange="'MEM. CÁLCULO'!$D$208:$N$208" spid="_x0000_s320129"/>
                </a:ext>
              </a:extLst>
            </xdr:cNvPicPr>
          </xdr:nvPicPr>
          <xdr:blipFill>
            <a:blip xmlns:r="http://schemas.openxmlformats.org/officeDocument/2006/relationships" r:embed="rId7"/>
            <a:srcRect/>
            <a:stretch>
              <a:fillRect/>
            </a:stretch>
          </xdr:blipFill>
          <xdr:spPr bwMode="auto">
            <a:xfrm>
              <a:off x="12367260" y="25046940"/>
              <a:ext cx="5463540" cy="2209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48</xdr:row>
          <xdr:rowOff>0</xdr:rowOff>
        </xdr:from>
        <xdr:to>
          <xdr:col>11</xdr:col>
          <xdr:colOff>0</xdr:colOff>
          <xdr:row>48</xdr:row>
          <xdr:rowOff>944880</xdr:rowOff>
        </xdr:to>
        <xdr:pic>
          <xdr:nvPicPr>
            <xdr:cNvPr id="269103" name="Picture 82774">
              <a:extLst>
                <a:ext uri="{FF2B5EF4-FFF2-40B4-BE49-F238E27FC236}">
                  <a16:creationId xmlns:a16="http://schemas.microsoft.com/office/drawing/2014/main" id="{B1054FD7-F3DD-A2AE-23FF-EFF446932B03}"/>
                </a:ext>
              </a:extLst>
            </xdr:cNvPr>
            <xdr:cNvPicPr>
              <a:picLocks noChangeAspect="1" noChangeArrowheads="1"/>
              <a:extLst>
                <a:ext uri="{84589F7E-364E-4C9E-8A38-B11213B215E9}">
                  <a14:cameraTool cellRange="'MEM. CÁLCULO'!$D$213:$N$219" spid="_x0000_s320130"/>
                </a:ext>
              </a:extLst>
            </xdr:cNvPicPr>
          </xdr:nvPicPr>
          <xdr:blipFill>
            <a:blip xmlns:r="http://schemas.openxmlformats.org/officeDocument/2006/relationships" r:embed="rId48"/>
            <a:srcRect/>
            <a:stretch>
              <a:fillRect/>
            </a:stretch>
          </xdr:blipFill>
          <xdr:spPr bwMode="auto">
            <a:xfrm>
              <a:off x="12367260" y="27561540"/>
              <a:ext cx="6393180" cy="9448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50</xdr:row>
          <xdr:rowOff>30480</xdr:rowOff>
        </xdr:from>
        <xdr:to>
          <xdr:col>11</xdr:col>
          <xdr:colOff>0</xdr:colOff>
          <xdr:row>50</xdr:row>
          <xdr:rowOff>807720</xdr:rowOff>
        </xdr:to>
        <xdr:pic>
          <xdr:nvPicPr>
            <xdr:cNvPr id="269104" name="Picture 82775">
              <a:extLst>
                <a:ext uri="{FF2B5EF4-FFF2-40B4-BE49-F238E27FC236}">
                  <a16:creationId xmlns:a16="http://schemas.microsoft.com/office/drawing/2014/main" id="{0A88A749-5007-FF71-F6C7-47F5C2589DDA}"/>
                </a:ext>
              </a:extLst>
            </xdr:cNvPr>
            <xdr:cNvPicPr>
              <a:picLocks noChangeAspect="1" noChangeArrowheads="1"/>
              <a:extLst>
                <a:ext uri="{84589F7E-364E-4C9E-8A38-B11213B215E9}">
                  <a14:cameraTool cellRange="'MEM. CÁLCULO'!$D$224:$N$227" spid="_x0000_s320131"/>
                </a:ext>
              </a:extLst>
            </xdr:cNvPicPr>
          </xdr:nvPicPr>
          <xdr:blipFill>
            <a:blip xmlns:r="http://schemas.openxmlformats.org/officeDocument/2006/relationships" r:embed="rId49"/>
            <a:srcRect/>
            <a:stretch>
              <a:fillRect/>
            </a:stretch>
          </xdr:blipFill>
          <xdr:spPr bwMode="auto">
            <a:xfrm>
              <a:off x="12321540" y="31021020"/>
              <a:ext cx="6438900" cy="7772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55</xdr:row>
          <xdr:rowOff>60960</xdr:rowOff>
        </xdr:from>
        <xdr:to>
          <xdr:col>11</xdr:col>
          <xdr:colOff>0</xdr:colOff>
          <xdr:row>55</xdr:row>
          <xdr:rowOff>739140</xdr:rowOff>
        </xdr:to>
        <xdr:pic>
          <xdr:nvPicPr>
            <xdr:cNvPr id="269105" name="Picture 82776">
              <a:extLst>
                <a:ext uri="{FF2B5EF4-FFF2-40B4-BE49-F238E27FC236}">
                  <a16:creationId xmlns:a16="http://schemas.microsoft.com/office/drawing/2014/main" id="{66F01E22-922D-F381-D374-3731C5614D38}"/>
                </a:ext>
              </a:extLst>
            </xdr:cNvPr>
            <xdr:cNvPicPr>
              <a:picLocks noChangeAspect="1" noChangeArrowheads="1"/>
              <a:extLst>
                <a:ext uri="{84589F7E-364E-4C9E-8A38-B11213B215E9}">
                  <a14:cameraTool cellRange="'MEM. CÁLCULO'!$D$239:$N$243" spid="_x0000_s320132"/>
                </a:ext>
              </a:extLst>
            </xdr:cNvPicPr>
          </xdr:nvPicPr>
          <xdr:blipFill>
            <a:blip xmlns:r="http://schemas.openxmlformats.org/officeDocument/2006/relationships" r:embed="rId10"/>
            <a:srcRect/>
            <a:stretch>
              <a:fillRect/>
            </a:stretch>
          </xdr:blipFill>
          <xdr:spPr bwMode="auto">
            <a:xfrm>
              <a:off x="12321540" y="33467040"/>
              <a:ext cx="6438900" cy="6781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56</xdr:row>
          <xdr:rowOff>60960</xdr:rowOff>
        </xdr:from>
        <xdr:to>
          <xdr:col>11</xdr:col>
          <xdr:colOff>0</xdr:colOff>
          <xdr:row>56</xdr:row>
          <xdr:rowOff>701040</xdr:rowOff>
        </xdr:to>
        <xdr:pic>
          <xdr:nvPicPr>
            <xdr:cNvPr id="269106" name="Picture 82777">
              <a:extLst>
                <a:ext uri="{FF2B5EF4-FFF2-40B4-BE49-F238E27FC236}">
                  <a16:creationId xmlns:a16="http://schemas.microsoft.com/office/drawing/2014/main" id="{CA5AC278-D914-7693-0783-24983752B964}"/>
                </a:ext>
              </a:extLst>
            </xdr:cNvPr>
            <xdr:cNvPicPr>
              <a:picLocks noChangeAspect="1" noChangeArrowheads="1"/>
              <a:extLst>
                <a:ext uri="{84589F7E-364E-4C9E-8A38-B11213B215E9}">
                  <a14:cameraTool cellRange="'MEM. CÁLCULO'!$D$249:$N$252" spid="_x0000_s320133"/>
                </a:ext>
              </a:extLst>
            </xdr:cNvPicPr>
          </xdr:nvPicPr>
          <xdr:blipFill>
            <a:blip xmlns:r="http://schemas.openxmlformats.org/officeDocument/2006/relationships" r:embed="rId51"/>
            <a:srcRect/>
            <a:stretch>
              <a:fillRect/>
            </a:stretch>
          </xdr:blipFill>
          <xdr:spPr bwMode="auto">
            <a:xfrm>
              <a:off x="12336780" y="34549080"/>
              <a:ext cx="6423660" cy="6400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53340</xdr:colOff>
          <xdr:row>60</xdr:row>
          <xdr:rowOff>30480</xdr:rowOff>
        </xdr:from>
        <xdr:to>
          <xdr:col>11</xdr:col>
          <xdr:colOff>0</xdr:colOff>
          <xdr:row>60</xdr:row>
          <xdr:rowOff>1112520</xdr:rowOff>
        </xdr:to>
        <xdr:pic>
          <xdr:nvPicPr>
            <xdr:cNvPr id="269107" name="Picture 82778">
              <a:extLst>
                <a:ext uri="{FF2B5EF4-FFF2-40B4-BE49-F238E27FC236}">
                  <a16:creationId xmlns:a16="http://schemas.microsoft.com/office/drawing/2014/main" id="{BA87F75E-0447-62EC-F9EF-FFAFE6EED76B}"/>
                </a:ext>
              </a:extLst>
            </xdr:cNvPr>
            <xdr:cNvPicPr>
              <a:picLocks noChangeAspect="1" noChangeArrowheads="1"/>
              <a:extLst>
                <a:ext uri="{84589F7E-364E-4C9E-8A38-B11213B215E9}">
                  <a14:cameraTool cellRange="'MEM. CÁLCULO'!$D$259:$N$266" spid="_x0000_s320134"/>
                </a:ext>
              </a:extLst>
            </xdr:cNvPicPr>
          </xdr:nvPicPr>
          <xdr:blipFill>
            <a:blip xmlns:r="http://schemas.openxmlformats.org/officeDocument/2006/relationships" r:embed="rId64"/>
            <a:srcRect/>
            <a:stretch>
              <a:fillRect/>
            </a:stretch>
          </xdr:blipFill>
          <xdr:spPr bwMode="auto">
            <a:xfrm>
              <a:off x="12329160" y="37536120"/>
              <a:ext cx="6431280" cy="10820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53340</xdr:colOff>
          <xdr:row>64</xdr:row>
          <xdr:rowOff>53340</xdr:rowOff>
        </xdr:from>
        <xdr:to>
          <xdr:col>11</xdr:col>
          <xdr:colOff>0</xdr:colOff>
          <xdr:row>64</xdr:row>
          <xdr:rowOff>731520</xdr:rowOff>
        </xdr:to>
        <xdr:pic>
          <xdr:nvPicPr>
            <xdr:cNvPr id="269108" name="Picture 82779">
              <a:extLst>
                <a:ext uri="{FF2B5EF4-FFF2-40B4-BE49-F238E27FC236}">
                  <a16:creationId xmlns:a16="http://schemas.microsoft.com/office/drawing/2014/main" id="{F0A83E2A-F515-6B45-E61A-43BC5254FF97}"/>
                </a:ext>
              </a:extLst>
            </xdr:cNvPr>
            <xdr:cNvPicPr>
              <a:picLocks noChangeAspect="1" noChangeArrowheads="1"/>
              <a:extLst>
                <a:ext uri="{84589F7E-364E-4C9E-8A38-B11213B215E9}">
                  <a14:cameraTool cellRange="'MEM. CÁLCULO'!$D$282:$N$286" spid="_x0000_s320135"/>
                </a:ext>
              </a:extLst>
            </xdr:cNvPicPr>
          </xdr:nvPicPr>
          <xdr:blipFill>
            <a:blip xmlns:r="http://schemas.openxmlformats.org/officeDocument/2006/relationships" r:embed="rId65"/>
            <a:srcRect/>
            <a:stretch>
              <a:fillRect/>
            </a:stretch>
          </xdr:blipFill>
          <xdr:spPr bwMode="auto">
            <a:xfrm>
              <a:off x="12329160" y="40706040"/>
              <a:ext cx="6431280" cy="6781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66</xdr:row>
          <xdr:rowOff>30480</xdr:rowOff>
        </xdr:from>
        <xdr:to>
          <xdr:col>11</xdr:col>
          <xdr:colOff>0</xdr:colOff>
          <xdr:row>66</xdr:row>
          <xdr:rowOff>571500</xdr:rowOff>
        </xdr:to>
        <xdr:pic>
          <xdr:nvPicPr>
            <xdr:cNvPr id="269109" name="Picture 82780">
              <a:extLst>
                <a:ext uri="{FF2B5EF4-FFF2-40B4-BE49-F238E27FC236}">
                  <a16:creationId xmlns:a16="http://schemas.microsoft.com/office/drawing/2014/main" id="{19690A18-0CE4-E3BD-C0C6-58DD20EBDD99}"/>
                </a:ext>
              </a:extLst>
            </xdr:cNvPr>
            <xdr:cNvPicPr>
              <a:picLocks noChangeAspect="1" noChangeArrowheads="1"/>
              <a:extLst>
                <a:ext uri="{84589F7E-364E-4C9E-8A38-B11213B215E9}">
                  <a14:cameraTool cellRange="'MEM. CÁLCULO'!$D$291:$N$294" spid="_x0000_s320136"/>
                </a:ext>
              </a:extLst>
            </xdr:cNvPicPr>
          </xdr:nvPicPr>
          <xdr:blipFill>
            <a:blip xmlns:r="http://schemas.openxmlformats.org/officeDocument/2006/relationships" r:embed="rId66"/>
            <a:srcRect/>
            <a:stretch>
              <a:fillRect/>
            </a:stretch>
          </xdr:blipFill>
          <xdr:spPr bwMode="auto">
            <a:xfrm>
              <a:off x="12336780" y="41871900"/>
              <a:ext cx="6423660" cy="5410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74</xdr:row>
          <xdr:rowOff>53340</xdr:rowOff>
        </xdr:from>
        <xdr:to>
          <xdr:col>11</xdr:col>
          <xdr:colOff>0</xdr:colOff>
          <xdr:row>75</xdr:row>
          <xdr:rowOff>121920</xdr:rowOff>
        </xdr:to>
        <xdr:pic>
          <xdr:nvPicPr>
            <xdr:cNvPr id="269110" name="Picture 82781">
              <a:extLst>
                <a:ext uri="{FF2B5EF4-FFF2-40B4-BE49-F238E27FC236}">
                  <a16:creationId xmlns:a16="http://schemas.microsoft.com/office/drawing/2014/main" id="{F9ACD278-947A-D0C8-6A72-1ABA205DB7DA}"/>
                </a:ext>
              </a:extLst>
            </xdr:cNvPr>
            <xdr:cNvPicPr>
              <a:picLocks noChangeAspect="1" noChangeArrowheads="1"/>
              <a:extLst>
                <a:ext uri="{84589F7E-364E-4C9E-8A38-B11213B215E9}">
                  <a14:cameraTool cellRange="'MEM. CÁLCULO'!$D$330:$N$334" spid="_x0000_s320137"/>
                </a:ext>
              </a:extLst>
            </xdr:cNvPicPr>
          </xdr:nvPicPr>
          <xdr:blipFill>
            <a:blip xmlns:r="http://schemas.openxmlformats.org/officeDocument/2006/relationships" r:embed="rId67"/>
            <a:srcRect/>
            <a:stretch>
              <a:fillRect/>
            </a:stretch>
          </xdr:blipFill>
          <xdr:spPr bwMode="auto">
            <a:xfrm>
              <a:off x="12306300" y="47876460"/>
              <a:ext cx="6454140" cy="93726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72</xdr:row>
          <xdr:rowOff>91440</xdr:rowOff>
        </xdr:from>
        <xdr:to>
          <xdr:col>11</xdr:col>
          <xdr:colOff>0</xdr:colOff>
          <xdr:row>72</xdr:row>
          <xdr:rowOff>769620</xdr:rowOff>
        </xdr:to>
        <xdr:pic>
          <xdr:nvPicPr>
            <xdr:cNvPr id="269111" name="Picture 82782">
              <a:extLst>
                <a:ext uri="{FF2B5EF4-FFF2-40B4-BE49-F238E27FC236}">
                  <a16:creationId xmlns:a16="http://schemas.microsoft.com/office/drawing/2014/main" id="{D2BC84EC-E0BE-4D24-61A7-B2158A4736BD}"/>
                </a:ext>
              </a:extLst>
            </xdr:cNvPr>
            <xdr:cNvPicPr>
              <a:picLocks noChangeAspect="1" noChangeArrowheads="1"/>
              <a:extLst>
                <a:ext uri="{84589F7E-364E-4C9E-8A38-B11213B215E9}">
                  <a14:cameraTool cellRange="'MEM. CÁLCULO'!$D$321:$N$325" spid="_x0000_s320138"/>
                </a:ext>
              </a:extLst>
            </xdr:cNvPicPr>
          </xdr:nvPicPr>
          <xdr:blipFill>
            <a:blip xmlns:r="http://schemas.openxmlformats.org/officeDocument/2006/relationships" r:embed="rId68"/>
            <a:srcRect/>
            <a:stretch>
              <a:fillRect/>
            </a:stretch>
          </xdr:blipFill>
          <xdr:spPr bwMode="auto">
            <a:xfrm>
              <a:off x="12336780" y="44592240"/>
              <a:ext cx="6423660" cy="6781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123</xdr:row>
          <xdr:rowOff>38100</xdr:rowOff>
        </xdr:from>
        <xdr:to>
          <xdr:col>11</xdr:col>
          <xdr:colOff>0</xdr:colOff>
          <xdr:row>123</xdr:row>
          <xdr:rowOff>579120</xdr:rowOff>
        </xdr:to>
        <xdr:pic>
          <xdr:nvPicPr>
            <xdr:cNvPr id="269112" name="Picture 82783">
              <a:extLst>
                <a:ext uri="{FF2B5EF4-FFF2-40B4-BE49-F238E27FC236}">
                  <a16:creationId xmlns:a16="http://schemas.microsoft.com/office/drawing/2014/main" id="{CE2DA5FE-F34D-DBA1-4154-6DB9C9E27D9A}"/>
                </a:ext>
              </a:extLst>
            </xdr:cNvPr>
            <xdr:cNvPicPr>
              <a:picLocks noChangeAspect="1" noChangeArrowheads="1"/>
              <a:extLst>
                <a:ext uri="{84589F7E-364E-4C9E-8A38-B11213B215E9}">
                  <a14:cameraTool cellRange="'MEM. CÁLCULO'!$D$527:$N$530" spid="_x0000_s320139"/>
                </a:ext>
              </a:extLst>
            </xdr:cNvPicPr>
          </xdr:nvPicPr>
          <xdr:blipFill>
            <a:blip xmlns:r="http://schemas.openxmlformats.org/officeDocument/2006/relationships" r:embed="rId69"/>
            <a:srcRect/>
            <a:stretch>
              <a:fillRect/>
            </a:stretch>
          </xdr:blipFill>
          <xdr:spPr bwMode="auto">
            <a:xfrm>
              <a:off x="12321540" y="71460360"/>
              <a:ext cx="6438900" cy="5410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53340</xdr:colOff>
          <xdr:row>125</xdr:row>
          <xdr:rowOff>76200</xdr:rowOff>
        </xdr:from>
        <xdr:to>
          <xdr:col>11</xdr:col>
          <xdr:colOff>0</xdr:colOff>
          <xdr:row>125</xdr:row>
          <xdr:rowOff>320040</xdr:rowOff>
        </xdr:to>
        <xdr:pic>
          <xdr:nvPicPr>
            <xdr:cNvPr id="269113" name="Picture 82784">
              <a:extLst>
                <a:ext uri="{FF2B5EF4-FFF2-40B4-BE49-F238E27FC236}">
                  <a16:creationId xmlns:a16="http://schemas.microsoft.com/office/drawing/2014/main" id="{8591008A-E177-ECBC-0941-D51DB1525C34}"/>
                </a:ext>
              </a:extLst>
            </xdr:cNvPr>
            <xdr:cNvPicPr>
              <a:picLocks noChangeAspect="1" noChangeArrowheads="1"/>
              <a:extLst>
                <a:ext uri="{84589F7E-364E-4C9E-8A38-B11213B215E9}">
                  <a14:cameraTool cellRange="'MEM. CÁLCULO'!$D$535:$N$535" spid="_x0000_s320140"/>
                </a:ext>
              </a:extLst>
            </xdr:cNvPicPr>
          </xdr:nvPicPr>
          <xdr:blipFill>
            <a:blip xmlns:r="http://schemas.openxmlformats.org/officeDocument/2006/relationships" r:embed="rId18"/>
            <a:srcRect/>
            <a:stretch>
              <a:fillRect/>
            </a:stretch>
          </xdr:blipFill>
          <xdr:spPr bwMode="auto">
            <a:xfrm>
              <a:off x="12329160" y="72450960"/>
              <a:ext cx="6431280" cy="2438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127</xdr:row>
          <xdr:rowOff>60960</xdr:rowOff>
        </xdr:from>
        <xdr:to>
          <xdr:col>11</xdr:col>
          <xdr:colOff>0</xdr:colOff>
          <xdr:row>127</xdr:row>
          <xdr:rowOff>281940</xdr:rowOff>
        </xdr:to>
        <xdr:pic>
          <xdr:nvPicPr>
            <xdr:cNvPr id="269114" name="Picture 82785">
              <a:extLst>
                <a:ext uri="{FF2B5EF4-FFF2-40B4-BE49-F238E27FC236}">
                  <a16:creationId xmlns:a16="http://schemas.microsoft.com/office/drawing/2014/main" id="{CC164AAE-131E-BA3C-3685-155BA47BAA8C}"/>
                </a:ext>
              </a:extLst>
            </xdr:cNvPr>
            <xdr:cNvPicPr>
              <a:picLocks noChangeAspect="1" noChangeArrowheads="1"/>
              <a:extLst>
                <a:ext uri="{84589F7E-364E-4C9E-8A38-B11213B215E9}">
                  <a14:cameraTool cellRange="'MEM. CÁLCULO'!$D$540:$N$540" spid="_x0000_s320141"/>
                </a:ext>
              </a:extLst>
            </xdr:cNvPicPr>
          </xdr:nvPicPr>
          <xdr:blipFill>
            <a:blip xmlns:r="http://schemas.openxmlformats.org/officeDocument/2006/relationships" r:embed="rId19"/>
            <a:srcRect/>
            <a:stretch>
              <a:fillRect/>
            </a:stretch>
          </xdr:blipFill>
          <xdr:spPr bwMode="auto">
            <a:xfrm>
              <a:off x="12306300" y="73441560"/>
              <a:ext cx="6454140" cy="2209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135</xdr:row>
          <xdr:rowOff>53340</xdr:rowOff>
        </xdr:from>
        <xdr:to>
          <xdr:col>11</xdr:col>
          <xdr:colOff>0</xdr:colOff>
          <xdr:row>135</xdr:row>
          <xdr:rowOff>998220</xdr:rowOff>
        </xdr:to>
        <xdr:pic>
          <xdr:nvPicPr>
            <xdr:cNvPr id="269115" name="Picture 82786">
              <a:extLst>
                <a:ext uri="{FF2B5EF4-FFF2-40B4-BE49-F238E27FC236}">
                  <a16:creationId xmlns:a16="http://schemas.microsoft.com/office/drawing/2014/main" id="{5817809E-3614-0459-7CF3-728746CC3476}"/>
                </a:ext>
              </a:extLst>
            </xdr:cNvPr>
            <xdr:cNvPicPr>
              <a:picLocks noChangeAspect="1" noChangeArrowheads="1"/>
              <a:extLst>
                <a:ext uri="{84589F7E-364E-4C9E-8A38-B11213B215E9}">
                  <a14:cameraTool cellRange="'MEM. CÁLCULO'!$D$557:$N$563" spid="_x0000_s320142"/>
                </a:ext>
              </a:extLst>
            </xdr:cNvPicPr>
          </xdr:nvPicPr>
          <xdr:blipFill>
            <a:blip xmlns:r="http://schemas.openxmlformats.org/officeDocument/2006/relationships" r:embed="rId20"/>
            <a:srcRect/>
            <a:stretch>
              <a:fillRect/>
            </a:stretch>
          </xdr:blipFill>
          <xdr:spPr bwMode="auto">
            <a:xfrm>
              <a:off x="12321540" y="76619100"/>
              <a:ext cx="6438900" cy="9448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140</xdr:row>
          <xdr:rowOff>45720</xdr:rowOff>
        </xdr:from>
        <xdr:to>
          <xdr:col>11</xdr:col>
          <xdr:colOff>0</xdr:colOff>
          <xdr:row>140</xdr:row>
          <xdr:rowOff>586740</xdr:rowOff>
        </xdr:to>
        <xdr:pic>
          <xdr:nvPicPr>
            <xdr:cNvPr id="269116" name="Picture 82787">
              <a:extLst>
                <a:ext uri="{FF2B5EF4-FFF2-40B4-BE49-F238E27FC236}">
                  <a16:creationId xmlns:a16="http://schemas.microsoft.com/office/drawing/2014/main" id="{67DDDECA-F4DE-16A7-B2CF-D57E25CC6229}"/>
                </a:ext>
              </a:extLst>
            </xdr:cNvPr>
            <xdr:cNvPicPr>
              <a:picLocks noChangeAspect="1" noChangeArrowheads="1"/>
              <a:extLst>
                <a:ext uri="{84589F7E-364E-4C9E-8A38-B11213B215E9}">
                  <a14:cameraTool cellRange="'MEM. CÁLCULO'!$D$579:$N$582" spid="_x0000_s320143"/>
                </a:ext>
              </a:extLst>
            </xdr:cNvPicPr>
          </xdr:nvPicPr>
          <xdr:blipFill>
            <a:blip xmlns:r="http://schemas.openxmlformats.org/officeDocument/2006/relationships" r:embed="rId21"/>
            <a:srcRect/>
            <a:stretch>
              <a:fillRect/>
            </a:stretch>
          </xdr:blipFill>
          <xdr:spPr bwMode="auto">
            <a:xfrm>
              <a:off x="12306300" y="82966560"/>
              <a:ext cx="6454140" cy="5410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53340</xdr:colOff>
          <xdr:row>142</xdr:row>
          <xdr:rowOff>53340</xdr:rowOff>
        </xdr:from>
        <xdr:to>
          <xdr:col>11</xdr:col>
          <xdr:colOff>0</xdr:colOff>
          <xdr:row>142</xdr:row>
          <xdr:rowOff>723900</xdr:rowOff>
        </xdr:to>
        <xdr:pic>
          <xdr:nvPicPr>
            <xdr:cNvPr id="269117" name="Picture 82788">
              <a:extLst>
                <a:ext uri="{FF2B5EF4-FFF2-40B4-BE49-F238E27FC236}">
                  <a16:creationId xmlns:a16="http://schemas.microsoft.com/office/drawing/2014/main" id="{ED63E3FA-83D0-8AD8-B983-D3B864AF9D59}"/>
                </a:ext>
              </a:extLst>
            </xdr:cNvPr>
            <xdr:cNvPicPr>
              <a:picLocks noChangeAspect="1" noChangeArrowheads="1"/>
              <a:extLst>
                <a:ext uri="{84589F7E-364E-4C9E-8A38-B11213B215E9}">
                  <a14:cameraTool cellRange="'MEM. CÁLCULO'!$D$587:$N$591" spid="_x0000_s320144"/>
                </a:ext>
              </a:extLst>
            </xdr:cNvPicPr>
          </xdr:nvPicPr>
          <xdr:blipFill>
            <a:blip xmlns:r="http://schemas.openxmlformats.org/officeDocument/2006/relationships" r:embed="rId22"/>
            <a:srcRect/>
            <a:stretch>
              <a:fillRect/>
            </a:stretch>
          </xdr:blipFill>
          <xdr:spPr bwMode="auto">
            <a:xfrm>
              <a:off x="12329160" y="84764880"/>
              <a:ext cx="6431280" cy="67056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144</xdr:row>
          <xdr:rowOff>53340</xdr:rowOff>
        </xdr:from>
        <xdr:to>
          <xdr:col>11</xdr:col>
          <xdr:colOff>0</xdr:colOff>
          <xdr:row>144</xdr:row>
          <xdr:rowOff>861060</xdr:rowOff>
        </xdr:to>
        <xdr:pic>
          <xdr:nvPicPr>
            <xdr:cNvPr id="269118" name="Picture 82789">
              <a:extLst>
                <a:ext uri="{FF2B5EF4-FFF2-40B4-BE49-F238E27FC236}">
                  <a16:creationId xmlns:a16="http://schemas.microsoft.com/office/drawing/2014/main" id="{7DBEB2D6-B508-7523-1C89-698FDA0A9B66}"/>
                </a:ext>
              </a:extLst>
            </xdr:cNvPr>
            <xdr:cNvPicPr>
              <a:picLocks noChangeAspect="1" noChangeArrowheads="1"/>
              <a:extLst>
                <a:ext uri="{84589F7E-364E-4C9E-8A38-B11213B215E9}">
                  <a14:cameraTool cellRange="'MEM. CÁLCULO'!$D$596:$N$601" spid="_x0000_s320145"/>
                </a:ext>
              </a:extLst>
            </xdr:cNvPicPr>
          </xdr:nvPicPr>
          <xdr:blipFill>
            <a:blip xmlns:r="http://schemas.openxmlformats.org/officeDocument/2006/relationships" r:embed="rId23"/>
            <a:srcRect/>
            <a:stretch>
              <a:fillRect/>
            </a:stretch>
          </xdr:blipFill>
          <xdr:spPr bwMode="auto">
            <a:xfrm>
              <a:off x="12352020" y="87447120"/>
              <a:ext cx="6408420" cy="8077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145</xdr:row>
          <xdr:rowOff>60960</xdr:rowOff>
        </xdr:from>
        <xdr:to>
          <xdr:col>11</xdr:col>
          <xdr:colOff>0</xdr:colOff>
          <xdr:row>145</xdr:row>
          <xdr:rowOff>609600</xdr:rowOff>
        </xdr:to>
        <xdr:pic>
          <xdr:nvPicPr>
            <xdr:cNvPr id="269119" name="Picture 82790">
              <a:extLst>
                <a:ext uri="{FF2B5EF4-FFF2-40B4-BE49-F238E27FC236}">
                  <a16:creationId xmlns:a16="http://schemas.microsoft.com/office/drawing/2014/main" id="{FB83AC45-28C6-C9B1-E342-20DB3CA2B630}"/>
                </a:ext>
              </a:extLst>
            </xdr:cNvPr>
            <xdr:cNvPicPr>
              <a:picLocks noChangeAspect="1" noChangeArrowheads="1"/>
              <a:extLst>
                <a:ext uri="{84589F7E-364E-4C9E-8A38-B11213B215E9}">
                  <a14:cameraTool cellRange="'MEM. CÁLCULO'!$D$606:$N$609" spid="_x0000_s320146"/>
                </a:ext>
              </a:extLst>
            </xdr:cNvPicPr>
          </xdr:nvPicPr>
          <xdr:blipFill>
            <a:blip xmlns:r="http://schemas.openxmlformats.org/officeDocument/2006/relationships" r:embed="rId96"/>
            <a:srcRect/>
            <a:stretch>
              <a:fillRect/>
            </a:stretch>
          </xdr:blipFill>
          <xdr:spPr bwMode="auto">
            <a:xfrm>
              <a:off x="12321540" y="88666320"/>
              <a:ext cx="6438900" cy="5486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53340</xdr:colOff>
          <xdr:row>147</xdr:row>
          <xdr:rowOff>53340</xdr:rowOff>
        </xdr:from>
        <xdr:to>
          <xdr:col>11</xdr:col>
          <xdr:colOff>0</xdr:colOff>
          <xdr:row>147</xdr:row>
          <xdr:rowOff>594360</xdr:rowOff>
        </xdr:to>
        <xdr:pic>
          <xdr:nvPicPr>
            <xdr:cNvPr id="269120" name="Picture 82791">
              <a:extLst>
                <a:ext uri="{FF2B5EF4-FFF2-40B4-BE49-F238E27FC236}">
                  <a16:creationId xmlns:a16="http://schemas.microsoft.com/office/drawing/2014/main" id="{25AE6F79-4225-9039-5F1C-61EBBD3CF141}"/>
                </a:ext>
              </a:extLst>
            </xdr:cNvPr>
            <xdr:cNvPicPr>
              <a:picLocks noChangeAspect="1" noChangeArrowheads="1"/>
              <a:extLst>
                <a:ext uri="{84589F7E-364E-4C9E-8A38-B11213B215E9}">
                  <a14:cameraTool cellRange="'MEM. CÁLCULO'!$D$614:$N$617" spid="_x0000_s320147"/>
                </a:ext>
              </a:extLst>
            </xdr:cNvPicPr>
          </xdr:nvPicPr>
          <xdr:blipFill>
            <a:blip xmlns:r="http://schemas.openxmlformats.org/officeDocument/2006/relationships" r:embed="rId25"/>
            <a:srcRect/>
            <a:stretch>
              <a:fillRect/>
            </a:stretch>
          </xdr:blipFill>
          <xdr:spPr bwMode="auto">
            <a:xfrm>
              <a:off x="12329160" y="90304620"/>
              <a:ext cx="6431280" cy="5410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150</xdr:row>
          <xdr:rowOff>60960</xdr:rowOff>
        </xdr:from>
        <xdr:to>
          <xdr:col>11</xdr:col>
          <xdr:colOff>0</xdr:colOff>
          <xdr:row>150</xdr:row>
          <xdr:rowOff>1127760</xdr:rowOff>
        </xdr:to>
        <xdr:pic>
          <xdr:nvPicPr>
            <xdr:cNvPr id="269121" name="Picture 82792">
              <a:extLst>
                <a:ext uri="{FF2B5EF4-FFF2-40B4-BE49-F238E27FC236}">
                  <a16:creationId xmlns:a16="http://schemas.microsoft.com/office/drawing/2014/main" id="{601C3041-C9A2-DA89-BFA8-BA1A813FDEC5}"/>
                </a:ext>
              </a:extLst>
            </xdr:cNvPr>
            <xdr:cNvPicPr>
              <a:picLocks noChangeAspect="1" noChangeArrowheads="1"/>
              <a:extLst>
                <a:ext uri="{84589F7E-364E-4C9E-8A38-B11213B215E9}">
                  <a14:cameraTool cellRange="'MEM. CÁLCULO'!$D$628:$N$635" spid="_x0000_s320148"/>
                </a:ext>
              </a:extLst>
            </xdr:cNvPicPr>
          </xdr:nvPicPr>
          <xdr:blipFill>
            <a:blip xmlns:r="http://schemas.openxmlformats.org/officeDocument/2006/relationships" r:embed="rId26"/>
            <a:srcRect/>
            <a:stretch>
              <a:fillRect/>
            </a:stretch>
          </xdr:blipFill>
          <xdr:spPr bwMode="auto">
            <a:xfrm>
              <a:off x="12321540" y="92087700"/>
              <a:ext cx="6438900" cy="106680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53340</xdr:colOff>
          <xdr:row>152</xdr:row>
          <xdr:rowOff>160020</xdr:rowOff>
        </xdr:from>
        <xdr:to>
          <xdr:col>11</xdr:col>
          <xdr:colOff>0</xdr:colOff>
          <xdr:row>154</xdr:row>
          <xdr:rowOff>7619</xdr:rowOff>
        </xdr:to>
        <xdr:pic>
          <xdr:nvPicPr>
            <xdr:cNvPr id="269122" name="Picture 82793">
              <a:extLst>
                <a:ext uri="{FF2B5EF4-FFF2-40B4-BE49-F238E27FC236}">
                  <a16:creationId xmlns:a16="http://schemas.microsoft.com/office/drawing/2014/main" id="{0FA4D272-D077-C268-AC72-B65F1A976DD5}"/>
                </a:ext>
              </a:extLst>
            </xdr:cNvPr>
            <xdr:cNvPicPr>
              <a:picLocks noChangeAspect="1" noChangeArrowheads="1"/>
              <a:extLst>
                <a:ext uri="{84589F7E-364E-4C9E-8A38-B11213B215E9}">
                  <a14:cameraTool cellRange="'MEM. CÁLCULO'!$D$640:$N$645" spid="_x0000_s320149"/>
                </a:ext>
              </a:extLst>
            </xdr:cNvPicPr>
          </xdr:nvPicPr>
          <xdr:blipFill>
            <a:blip xmlns:r="http://schemas.openxmlformats.org/officeDocument/2006/relationships" r:embed="rId27"/>
            <a:srcRect/>
            <a:stretch>
              <a:fillRect/>
            </a:stretch>
          </xdr:blipFill>
          <xdr:spPr bwMode="auto">
            <a:xfrm>
              <a:off x="12329160" y="94335600"/>
              <a:ext cx="6431280" cy="10439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53340</xdr:colOff>
          <xdr:row>156</xdr:row>
          <xdr:rowOff>137160</xdr:rowOff>
        </xdr:from>
        <xdr:to>
          <xdr:col>11</xdr:col>
          <xdr:colOff>0</xdr:colOff>
          <xdr:row>157</xdr:row>
          <xdr:rowOff>182880</xdr:rowOff>
        </xdr:to>
        <xdr:pic>
          <xdr:nvPicPr>
            <xdr:cNvPr id="269123" name="Picture 82794">
              <a:extLst>
                <a:ext uri="{FF2B5EF4-FFF2-40B4-BE49-F238E27FC236}">
                  <a16:creationId xmlns:a16="http://schemas.microsoft.com/office/drawing/2014/main" id="{275F0A16-9A3D-D29F-6904-DE4CEEDCFAD8}"/>
                </a:ext>
              </a:extLst>
            </xdr:cNvPr>
            <xdr:cNvPicPr>
              <a:picLocks noChangeAspect="1" noChangeArrowheads="1"/>
              <a:extLst>
                <a:ext uri="{84589F7E-364E-4C9E-8A38-B11213B215E9}">
                  <a14:cameraTool cellRange="'MEM. CÁLCULO'!$D$655:$N$659" spid="_x0000_s320150"/>
                </a:ext>
              </a:extLst>
            </xdr:cNvPicPr>
          </xdr:nvPicPr>
          <xdr:blipFill>
            <a:blip xmlns:r="http://schemas.openxmlformats.org/officeDocument/2006/relationships" r:embed="rId142"/>
            <a:srcRect/>
            <a:stretch>
              <a:fillRect/>
            </a:stretch>
          </xdr:blipFill>
          <xdr:spPr bwMode="auto">
            <a:xfrm>
              <a:off x="12329160" y="95996760"/>
              <a:ext cx="6431280" cy="8305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191</xdr:row>
          <xdr:rowOff>45720</xdr:rowOff>
        </xdr:from>
        <xdr:to>
          <xdr:col>11</xdr:col>
          <xdr:colOff>0</xdr:colOff>
          <xdr:row>191</xdr:row>
          <xdr:rowOff>723900</xdr:rowOff>
        </xdr:to>
        <xdr:pic>
          <xdr:nvPicPr>
            <xdr:cNvPr id="269124" name="Picture 82795">
              <a:extLst>
                <a:ext uri="{FF2B5EF4-FFF2-40B4-BE49-F238E27FC236}">
                  <a16:creationId xmlns:a16="http://schemas.microsoft.com/office/drawing/2014/main" id="{A33BBF3A-7D8D-2702-1815-2B9984215FF5}"/>
                </a:ext>
              </a:extLst>
            </xdr:cNvPr>
            <xdr:cNvPicPr>
              <a:picLocks noChangeAspect="1" noChangeArrowheads="1"/>
              <a:extLst>
                <a:ext uri="{84589F7E-364E-4C9E-8A38-B11213B215E9}">
                  <a14:cameraTool cellRange="'MEM. CÁLCULO'!$D$751:$N$755" spid="_x0000_s320151"/>
                </a:ext>
              </a:extLst>
            </xdr:cNvPicPr>
          </xdr:nvPicPr>
          <xdr:blipFill>
            <a:blip xmlns:r="http://schemas.openxmlformats.org/officeDocument/2006/relationships" r:embed="rId29"/>
            <a:srcRect/>
            <a:stretch>
              <a:fillRect/>
            </a:stretch>
          </xdr:blipFill>
          <xdr:spPr bwMode="auto">
            <a:xfrm>
              <a:off x="12344400" y="117401340"/>
              <a:ext cx="6416040" cy="6781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192</xdr:row>
          <xdr:rowOff>83820</xdr:rowOff>
        </xdr:from>
        <xdr:to>
          <xdr:col>11</xdr:col>
          <xdr:colOff>0</xdr:colOff>
          <xdr:row>192</xdr:row>
          <xdr:rowOff>762000</xdr:rowOff>
        </xdr:to>
        <xdr:pic>
          <xdr:nvPicPr>
            <xdr:cNvPr id="269125" name="Picture 82796">
              <a:extLst>
                <a:ext uri="{FF2B5EF4-FFF2-40B4-BE49-F238E27FC236}">
                  <a16:creationId xmlns:a16="http://schemas.microsoft.com/office/drawing/2014/main" id="{44D110A2-F535-FE18-E682-D35F8A4A76B7}"/>
                </a:ext>
              </a:extLst>
            </xdr:cNvPr>
            <xdr:cNvPicPr>
              <a:picLocks noChangeAspect="1" noChangeArrowheads="1"/>
              <a:extLst>
                <a:ext uri="{84589F7E-364E-4C9E-8A38-B11213B215E9}">
                  <a14:cameraTool cellRange="'MEM. CÁLCULO'!$D$760:$N$764" spid="_x0000_s320152"/>
                </a:ext>
              </a:extLst>
            </xdr:cNvPicPr>
          </xdr:nvPicPr>
          <xdr:blipFill>
            <a:blip xmlns:r="http://schemas.openxmlformats.org/officeDocument/2006/relationships" r:embed="rId127"/>
            <a:srcRect/>
            <a:stretch>
              <a:fillRect/>
            </a:stretch>
          </xdr:blipFill>
          <xdr:spPr bwMode="auto">
            <a:xfrm>
              <a:off x="12321540" y="118437660"/>
              <a:ext cx="6438900" cy="6781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194</xdr:row>
          <xdr:rowOff>91440</xdr:rowOff>
        </xdr:from>
        <xdr:to>
          <xdr:col>10</xdr:col>
          <xdr:colOff>3169920</xdr:colOff>
          <xdr:row>194</xdr:row>
          <xdr:rowOff>304800</xdr:rowOff>
        </xdr:to>
        <xdr:pic>
          <xdr:nvPicPr>
            <xdr:cNvPr id="269126" name="Picture 82797">
              <a:extLst>
                <a:ext uri="{FF2B5EF4-FFF2-40B4-BE49-F238E27FC236}">
                  <a16:creationId xmlns:a16="http://schemas.microsoft.com/office/drawing/2014/main" id="{BDA51EA0-5679-4906-2A5B-74C85FD75F18}"/>
                </a:ext>
              </a:extLst>
            </xdr:cNvPr>
            <xdr:cNvPicPr>
              <a:picLocks noChangeAspect="1" noChangeArrowheads="1"/>
              <a:extLst>
                <a:ext uri="{84589F7E-364E-4C9E-8A38-B11213B215E9}">
                  <a14:cameraTool cellRange="'MEM. CÁLCULO'!$D$769:$N$769" spid="_x0000_s320153"/>
                </a:ext>
              </a:extLst>
            </xdr:cNvPicPr>
          </xdr:nvPicPr>
          <xdr:blipFill>
            <a:blip xmlns:r="http://schemas.openxmlformats.org/officeDocument/2006/relationships" r:embed="rId31"/>
            <a:srcRect/>
            <a:stretch>
              <a:fillRect/>
            </a:stretch>
          </xdr:blipFill>
          <xdr:spPr bwMode="auto">
            <a:xfrm>
              <a:off x="12336780" y="119702580"/>
              <a:ext cx="5486400" cy="21336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195</xdr:row>
          <xdr:rowOff>22860</xdr:rowOff>
        </xdr:from>
        <xdr:to>
          <xdr:col>10</xdr:col>
          <xdr:colOff>3139440</xdr:colOff>
          <xdr:row>195</xdr:row>
          <xdr:rowOff>213360</xdr:rowOff>
        </xdr:to>
        <xdr:pic>
          <xdr:nvPicPr>
            <xdr:cNvPr id="269127" name="Picture 82798">
              <a:extLst>
                <a:ext uri="{FF2B5EF4-FFF2-40B4-BE49-F238E27FC236}">
                  <a16:creationId xmlns:a16="http://schemas.microsoft.com/office/drawing/2014/main" id="{4EEE8C9D-BCC7-3AA9-6A9B-F7D093480BF7}"/>
                </a:ext>
              </a:extLst>
            </xdr:cNvPr>
            <xdr:cNvPicPr>
              <a:picLocks noChangeAspect="1" noChangeArrowheads="1"/>
              <a:extLst>
                <a:ext uri="{84589F7E-364E-4C9E-8A38-B11213B215E9}">
                  <a14:cameraTool cellRange="'MEM. CÁLCULO'!$D$774:$N$774" spid="_x0000_s320154"/>
                </a:ext>
              </a:extLst>
            </xdr:cNvPicPr>
          </xdr:nvPicPr>
          <xdr:blipFill>
            <a:blip xmlns:r="http://schemas.openxmlformats.org/officeDocument/2006/relationships" r:embed="rId77"/>
            <a:srcRect/>
            <a:stretch>
              <a:fillRect/>
            </a:stretch>
          </xdr:blipFill>
          <xdr:spPr bwMode="auto">
            <a:xfrm>
              <a:off x="12306300" y="120114060"/>
              <a:ext cx="5486400" cy="19050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200</xdr:row>
          <xdr:rowOff>60960</xdr:rowOff>
        </xdr:from>
        <xdr:to>
          <xdr:col>11</xdr:col>
          <xdr:colOff>0</xdr:colOff>
          <xdr:row>200</xdr:row>
          <xdr:rowOff>739140</xdr:rowOff>
        </xdr:to>
        <xdr:pic>
          <xdr:nvPicPr>
            <xdr:cNvPr id="269128" name="Picture 82799">
              <a:extLst>
                <a:ext uri="{FF2B5EF4-FFF2-40B4-BE49-F238E27FC236}">
                  <a16:creationId xmlns:a16="http://schemas.microsoft.com/office/drawing/2014/main" id="{62595E92-F93D-2372-512B-43ACEE597ABC}"/>
                </a:ext>
              </a:extLst>
            </xdr:cNvPr>
            <xdr:cNvPicPr>
              <a:picLocks noChangeAspect="1" noChangeArrowheads="1"/>
              <a:extLst>
                <a:ext uri="{84589F7E-364E-4C9E-8A38-B11213B215E9}">
                  <a14:cameraTool cellRange="'MEM. CÁLCULO'!$D$791:$N$795" spid="_x0000_s320155"/>
                </a:ext>
              </a:extLst>
            </xdr:cNvPicPr>
          </xdr:nvPicPr>
          <xdr:blipFill>
            <a:blip xmlns:r="http://schemas.openxmlformats.org/officeDocument/2006/relationships" r:embed="rId78"/>
            <a:srcRect/>
            <a:stretch>
              <a:fillRect/>
            </a:stretch>
          </xdr:blipFill>
          <xdr:spPr bwMode="auto">
            <a:xfrm>
              <a:off x="12321540" y="122613420"/>
              <a:ext cx="6438900" cy="6781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204</xdr:row>
          <xdr:rowOff>53340</xdr:rowOff>
        </xdr:from>
        <xdr:to>
          <xdr:col>11</xdr:col>
          <xdr:colOff>0</xdr:colOff>
          <xdr:row>204</xdr:row>
          <xdr:rowOff>731520</xdr:rowOff>
        </xdr:to>
        <xdr:pic>
          <xdr:nvPicPr>
            <xdr:cNvPr id="269129" name="Picture 82800">
              <a:extLst>
                <a:ext uri="{FF2B5EF4-FFF2-40B4-BE49-F238E27FC236}">
                  <a16:creationId xmlns:a16="http://schemas.microsoft.com/office/drawing/2014/main" id="{09C3204F-76BD-BDE2-8AEF-E687D4928A7A}"/>
                </a:ext>
              </a:extLst>
            </xdr:cNvPr>
            <xdr:cNvPicPr>
              <a:picLocks noChangeAspect="1" noChangeArrowheads="1"/>
              <a:extLst>
                <a:ext uri="{84589F7E-364E-4C9E-8A38-B11213B215E9}">
                  <a14:cameraTool cellRange="'MEM. CÁLCULO'!$D$802:$N$806" spid="_x0000_s320156"/>
                </a:ext>
              </a:extLst>
            </xdr:cNvPicPr>
          </xdr:nvPicPr>
          <xdr:blipFill>
            <a:blip xmlns:r="http://schemas.openxmlformats.org/officeDocument/2006/relationships" r:embed="rId34"/>
            <a:srcRect/>
            <a:stretch>
              <a:fillRect/>
            </a:stretch>
          </xdr:blipFill>
          <xdr:spPr bwMode="auto">
            <a:xfrm>
              <a:off x="12306300" y="124122180"/>
              <a:ext cx="6454140" cy="6781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206</xdr:row>
          <xdr:rowOff>30480</xdr:rowOff>
        </xdr:from>
        <xdr:to>
          <xdr:col>11</xdr:col>
          <xdr:colOff>0</xdr:colOff>
          <xdr:row>206</xdr:row>
          <xdr:rowOff>701040</xdr:rowOff>
        </xdr:to>
        <xdr:pic>
          <xdr:nvPicPr>
            <xdr:cNvPr id="269130" name="Picture 82801">
              <a:extLst>
                <a:ext uri="{FF2B5EF4-FFF2-40B4-BE49-F238E27FC236}">
                  <a16:creationId xmlns:a16="http://schemas.microsoft.com/office/drawing/2014/main" id="{9A0B1AE5-BA92-DCAE-AEA5-A572FB33ACD3}"/>
                </a:ext>
              </a:extLst>
            </xdr:cNvPr>
            <xdr:cNvPicPr>
              <a:picLocks noChangeAspect="1" noChangeArrowheads="1"/>
              <a:extLst>
                <a:ext uri="{84589F7E-364E-4C9E-8A38-B11213B215E9}">
                  <a14:cameraTool cellRange="'MEM. CÁLCULO'!$D$811:$N$815" spid="_x0000_s320157"/>
                </a:ext>
              </a:extLst>
            </xdr:cNvPicPr>
          </xdr:nvPicPr>
          <xdr:blipFill>
            <a:blip xmlns:r="http://schemas.openxmlformats.org/officeDocument/2006/relationships" r:embed="rId35"/>
            <a:srcRect/>
            <a:stretch>
              <a:fillRect/>
            </a:stretch>
          </xdr:blipFill>
          <xdr:spPr bwMode="auto">
            <a:xfrm>
              <a:off x="12306300" y="125219460"/>
              <a:ext cx="6454140" cy="67056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53340</xdr:colOff>
          <xdr:row>207</xdr:row>
          <xdr:rowOff>60960</xdr:rowOff>
        </xdr:from>
        <xdr:to>
          <xdr:col>11</xdr:col>
          <xdr:colOff>0</xdr:colOff>
          <xdr:row>208</xdr:row>
          <xdr:rowOff>22860</xdr:rowOff>
        </xdr:to>
        <xdr:pic>
          <xdr:nvPicPr>
            <xdr:cNvPr id="269131" name="Picture 82802">
              <a:extLst>
                <a:ext uri="{FF2B5EF4-FFF2-40B4-BE49-F238E27FC236}">
                  <a16:creationId xmlns:a16="http://schemas.microsoft.com/office/drawing/2014/main" id="{231F3B97-15CA-999F-1165-F816562C3437}"/>
                </a:ext>
              </a:extLst>
            </xdr:cNvPr>
            <xdr:cNvPicPr>
              <a:picLocks noChangeAspect="1" noChangeArrowheads="1"/>
              <a:extLst>
                <a:ext uri="{84589F7E-364E-4C9E-8A38-B11213B215E9}">
                  <a14:cameraTool cellRange="'MEM. CÁLCULO'!$D$820:$N$824" spid="_x0000_s320158"/>
                </a:ext>
              </a:extLst>
            </xdr:cNvPicPr>
          </xdr:nvPicPr>
          <xdr:blipFill>
            <a:blip xmlns:r="http://schemas.openxmlformats.org/officeDocument/2006/relationships" r:embed="rId36"/>
            <a:srcRect/>
            <a:stretch>
              <a:fillRect/>
            </a:stretch>
          </xdr:blipFill>
          <xdr:spPr bwMode="auto">
            <a:xfrm>
              <a:off x="12329160" y="126164340"/>
              <a:ext cx="6431280" cy="86106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xdr:colOff>
          <xdr:row>209</xdr:row>
          <xdr:rowOff>38100</xdr:rowOff>
        </xdr:from>
        <xdr:to>
          <xdr:col>10</xdr:col>
          <xdr:colOff>3162300</xdr:colOff>
          <xdr:row>209</xdr:row>
          <xdr:rowOff>236220</xdr:rowOff>
        </xdr:to>
        <xdr:pic>
          <xdr:nvPicPr>
            <xdr:cNvPr id="269132" name="Picture 82803">
              <a:extLst>
                <a:ext uri="{FF2B5EF4-FFF2-40B4-BE49-F238E27FC236}">
                  <a16:creationId xmlns:a16="http://schemas.microsoft.com/office/drawing/2014/main" id="{ED84303D-CA36-79CA-ADE8-F8A9441E059F}"/>
                </a:ext>
              </a:extLst>
            </xdr:cNvPr>
            <xdr:cNvPicPr>
              <a:picLocks noChangeAspect="1" noChangeArrowheads="1"/>
              <a:extLst>
                <a:ext uri="{84589F7E-364E-4C9E-8A38-B11213B215E9}">
                  <a14:cameraTool cellRange="'MEM. CÁLCULO'!$D$829:$N$829" spid="_x0000_s320159"/>
                </a:ext>
              </a:extLst>
            </xdr:cNvPicPr>
          </xdr:nvPicPr>
          <xdr:blipFill>
            <a:blip xmlns:r="http://schemas.openxmlformats.org/officeDocument/2006/relationships" r:embed="rId37"/>
            <a:srcRect/>
            <a:stretch>
              <a:fillRect/>
            </a:stretch>
          </xdr:blipFill>
          <xdr:spPr bwMode="auto">
            <a:xfrm>
              <a:off x="12283440" y="127543560"/>
              <a:ext cx="5532120" cy="1981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214</xdr:row>
          <xdr:rowOff>76200</xdr:rowOff>
        </xdr:from>
        <xdr:to>
          <xdr:col>10</xdr:col>
          <xdr:colOff>3177540</xdr:colOff>
          <xdr:row>214</xdr:row>
          <xdr:rowOff>312420</xdr:rowOff>
        </xdr:to>
        <xdr:pic>
          <xdr:nvPicPr>
            <xdr:cNvPr id="269133" name="Picture 82804">
              <a:extLst>
                <a:ext uri="{FF2B5EF4-FFF2-40B4-BE49-F238E27FC236}">
                  <a16:creationId xmlns:a16="http://schemas.microsoft.com/office/drawing/2014/main" id="{DA4579BD-1DFD-9244-3978-CD9A21775FC7}"/>
                </a:ext>
              </a:extLst>
            </xdr:cNvPr>
            <xdr:cNvPicPr>
              <a:picLocks noChangeAspect="1" noChangeArrowheads="1"/>
              <a:extLst>
                <a:ext uri="{84589F7E-364E-4C9E-8A38-B11213B215E9}">
                  <a14:cameraTool cellRange="'MEM. CÁLCULO'!$D$844:$N$844" spid="_x0000_s320160"/>
                </a:ext>
              </a:extLst>
            </xdr:cNvPicPr>
          </xdr:nvPicPr>
          <xdr:blipFill>
            <a:blip xmlns:r="http://schemas.openxmlformats.org/officeDocument/2006/relationships" r:embed="rId198"/>
            <a:srcRect/>
            <a:stretch>
              <a:fillRect/>
            </a:stretch>
          </xdr:blipFill>
          <xdr:spPr bwMode="auto">
            <a:xfrm>
              <a:off x="12321540" y="130263900"/>
              <a:ext cx="5509260" cy="2362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216</xdr:row>
          <xdr:rowOff>76200</xdr:rowOff>
        </xdr:from>
        <xdr:to>
          <xdr:col>10</xdr:col>
          <xdr:colOff>3169920</xdr:colOff>
          <xdr:row>216</xdr:row>
          <xdr:rowOff>289560</xdr:rowOff>
        </xdr:to>
        <xdr:pic>
          <xdr:nvPicPr>
            <xdr:cNvPr id="269134" name="Picture 82805">
              <a:extLst>
                <a:ext uri="{FF2B5EF4-FFF2-40B4-BE49-F238E27FC236}">
                  <a16:creationId xmlns:a16="http://schemas.microsoft.com/office/drawing/2014/main" id="{BADCAFE8-694F-20E5-3F6E-9C21A9FE2937}"/>
                </a:ext>
              </a:extLst>
            </xdr:cNvPr>
            <xdr:cNvPicPr>
              <a:picLocks noChangeAspect="1" noChangeArrowheads="1"/>
              <a:extLst>
                <a:ext uri="{84589F7E-364E-4C9E-8A38-B11213B215E9}">
                  <a14:cameraTool cellRange="'MEM. CÁLCULO'!$D$851:$N$851" spid="_x0000_s320161"/>
                </a:ext>
              </a:extLst>
            </xdr:cNvPicPr>
          </xdr:nvPicPr>
          <xdr:blipFill>
            <a:blip xmlns:r="http://schemas.openxmlformats.org/officeDocument/2006/relationships" r:embed="rId79"/>
            <a:srcRect/>
            <a:stretch>
              <a:fillRect/>
            </a:stretch>
          </xdr:blipFill>
          <xdr:spPr bwMode="auto">
            <a:xfrm>
              <a:off x="12321540" y="131284980"/>
              <a:ext cx="5501640" cy="21336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218</xdr:row>
          <xdr:rowOff>91440</xdr:rowOff>
        </xdr:from>
        <xdr:to>
          <xdr:col>11</xdr:col>
          <xdr:colOff>0</xdr:colOff>
          <xdr:row>218</xdr:row>
          <xdr:rowOff>289560</xdr:rowOff>
        </xdr:to>
        <xdr:pic>
          <xdr:nvPicPr>
            <xdr:cNvPr id="269135" name="Picture 82806">
              <a:extLst>
                <a:ext uri="{FF2B5EF4-FFF2-40B4-BE49-F238E27FC236}">
                  <a16:creationId xmlns:a16="http://schemas.microsoft.com/office/drawing/2014/main" id="{B8BCBD03-3ABD-AC23-9041-DE0805ADF9F8}"/>
                </a:ext>
              </a:extLst>
            </xdr:cNvPr>
            <xdr:cNvPicPr>
              <a:picLocks noChangeAspect="1" noChangeArrowheads="1"/>
              <a:extLst>
                <a:ext uri="{84589F7E-364E-4C9E-8A38-B11213B215E9}">
                  <a14:cameraTool cellRange="'MEM. CÁLCULO'!$D$856:$N$856" spid="_x0000_s320162"/>
                </a:ext>
              </a:extLst>
            </xdr:cNvPicPr>
          </xdr:nvPicPr>
          <xdr:blipFill>
            <a:blip xmlns:r="http://schemas.openxmlformats.org/officeDocument/2006/relationships" r:embed="rId40"/>
            <a:srcRect/>
            <a:stretch>
              <a:fillRect/>
            </a:stretch>
          </xdr:blipFill>
          <xdr:spPr bwMode="auto">
            <a:xfrm>
              <a:off x="12344400" y="132877560"/>
              <a:ext cx="6416040" cy="1981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231</xdr:row>
          <xdr:rowOff>60960</xdr:rowOff>
        </xdr:from>
        <xdr:to>
          <xdr:col>11</xdr:col>
          <xdr:colOff>0</xdr:colOff>
          <xdr:row>231</xdr:row>
          <xdr:rowOff>228600</xdr:rowOff>
        </xdr:to>
        <xdr:pic>
          <xdr:nvPicPr>
            <xdr:cNvPr id="269136" name="Picture 82807">
              <a:extLst>
                <a:ext uri="{FF2B5EF4-FFF2-40B4-BE49-F238E27FC236}">
                  <a16:creationId xmlns:a16="http://schemas.microsoft.com/office/drawing/2014/main" id="{C6A82EF3-C1D6-C146-B239-B71490F43F80}"/>
                </a:ext>
              </a:extLst>
            </xdr:cNvPr>
            <xdr:cNvPicPr>
              <a:picLocks noChangeAspect="1" noChangeArrowheads="1"/>
              <a:extLst>
                <a:ext uri="{84589F7E-364E-4C9E-8A38-B11213B215E9}">
                  <a14:cameraTool cellRange="'MEM. CÁLCULO'!$D$894:$N$894" spid="_x0000_s320163"/>
                </a:ext>
              </a:extLst>
            </xdr:cNvPicPr>
          </xdr:nvPicPr>
          <xdr:blipFill>
            <a:blip xmlns:r="http://schemas.openxmlformats.org/officeDocument/2006/relationships" r:embed="rId41"/>
            <a:srcRect/>
            <a:stretch>
              <a:fillRect/>
            </a:stretch>
          </xdr:blipFill>
          <xdr:spPr bwMode="auto">
            <a:xfrm>
              <a:off x="12306300" y="140101320"/>
              <a:ext cx="6454140" cy="1676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237</xdr:row>
          <xdr:rowOff>152400</xdr:rowOff>
        </xdr:from>
        <xdr:to>
          <xdr:col>11</xdr:col>
          <xdr:colOff>0</xdr:colOff>
          <xdr:row>237</xdr:row>
          <xdr:rowOff>1767840</xdr:rowOff>
        </xdr:to>
        <xdr:pic>
          <xdr:nvPicPr>
            <xdr:cNvPr id="269137" name="Picture 82808">
              <a:extLst>
                <a:ext uri="{FF2B5EF4-FFF2-40B4-BE49-F238E27FC236}">
                  <a16:creationId xmlns:a16="http://schemas.microsoft.com/office/drawing/2014/main" id="{495AA713-A3F6-E8C9-D298-AA1780E3563D}"/>
                </a:ext>
              </a:extLst>
            </xdr:cNvPr>
            <xdr:cNvPicPr>
              <a:picLocks noChangeAspect="1" noChangeArrowheads="1"/>
              <a:extLst>
                <a:ext uri="{84589F7E-364E-4C9E-8A38-B11213B215E9}">
                  <a14:cameraTool cellRange="'MEM. CÁLCULO'!$D$910:$N$921" spid="_x0000_s320164"/>
                </a:ext>
              </a:extLst>
            </xdr:cNvPicPr>
          </xdr:nvPicPr>
          <xdr:blipFill>
            <a:blip xmlns:r="http://schemas.openxmlformats.org/officeDocument/2006/relationships" r:embed="rId199"/>
            <a:srcRect/>
            <a:stretch>
              <a:fillRect/>
            </a:stretch>
          </xdr:blipFill>
          <xdr:spPr bwMode="auto">
            <a:xfrm>
              <a:off x="12367260" y="141701520"/>
              <a:ext cx="6393180" cy="16154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54</xdr:row>
          <xdr:rowOff>30480</xdr:rowOff>
        </xdr:from>
        <xdr:to>
          <xdr:col>11</xdr:col>
          <xdr:colOff>0</xdr:colOff>
          <xdr:row>55</xdr:row>
          <xdr:rowOff>0</xdr:rowOff>
        </xdr:to>
        <xdr:pic>
          <xdr:nvPicPr>
            <xdr:cNvPr id="269138" name="Picture 82809">
              <a:extLst>
                <a:ext uri="{FF2B5EF4-FFF2-40B4-BE49-F238E27FC236}">
                  <a16:creationId xmlns:a16="http://schemas.microsoft.com/office/drawing/2014/main" id="{30B3F6DA-BC98-F682-4C17-720A07CA54B3}"/>
                </a:ext>
              </a:extLst>
            </xdr:cNvPr>
            <xdr:cNvPicPr>
              <a:picLocks noChangeAspect="1" noChangeArrowheads="1"/>
              <a:extLst>
                <a:ext uri="{84589F7E-364E-4C9E-8A38-B11213B215E9}">
                  <a14:cameraTool cellRange="'MEM. CÁLCULO'!$D$234:$N$234" spid="_x0000_s320165"/>
                </a:ext>
              </a:extLst>
            </xdr:cNvPicPr>
          </xdr:nvPicPr>
          <xdr:blipFill>
            <a:blip xmlns:r="http://schemas.openxmlformats.org/officeDocument/2006/relationships" r:embed="rId43"/>
            <a:srcRect/>
            <a:stretch>
              <a:fillRect/>
            </a:stretch>
          </xdr:blipFill>
          <xdr:spPr bwMode="auto">
            <a:xfrm>
              <a:off x="12306300" y="33101280"/>
              <a:ext cx="6454140" cy="30480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38</xdr:row>
          <xdr:rowOff>129540</xdr:rowOff>
        </xdr:from>
        <xdr:to>
          <xdr:col>11</xdr:col>
          <xdr:colOff>0</xdr:colOff>
          <xdr:row>39</xdr:row>
          <xdr:rowOff>1341120</xdr:rowOff>
        </xdr:to>
        <xdr:pic>
          <xdr:nvPicPr>
            <xdr:cNvPr id="269139" name="Picture 217715">
              <a:extLst>
                <a:ext uri="{FF2B5EF4-FFF2-40B4-BE49-F238E27FC236}">
                  <a16:creationId xmlns:a16="http://schemas.microsoft.com/office/drawing/2014/main" id="{B8C6B305-AC82-EF1A-C25D-99AB0880C698}"/>
                </a:ext>
              </a:extLst>
            </xdr:cNvPr>
            <xdr:cNvPicPr>
              <a:picLocks noChangeAspect="1" noChangeArrowheads="1"/>
              <a:extLst>
                <a:ext uri="{84589F7E-364E-4C9E-8A38-B11213B215E9}">
                  <a14:cameraTool cellRange="'MEM. CÁLCULO'!$D$168:$N$175" spid="_x0000_s320166"/>
                </a:ext>
              </a:extLst>
            </xdr:cNvPicPr>
          </xdr:nvPicPr>
          <xdr:blipFill>
            <a:blip xmlns:r="http://schemas.openxmlformats.org/officeDocument/2006/relationships" r:embed="rId155"/>
            <a:srcRect/>
            <a:stretch>
              <a:fillRect/>
            </a:stretch>
          </xdr:blipFill>
          <xdr:spPr bwMode="auto">
            <a:xfrm>
              <a:off x="12352020" y="18889980"/>
              <a:ext cx="6408420" cy="13792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41</xdr:row>
          <xdr:rowOff>0</xdr:rowOff>
        </xdr:from>
        <xdr:to>
          <xdr:col>11</xdr:col>
          <xdr:colOff>0</xdr:colOff>
          <xdr:row>41</xdr:row>
          <xdr:rowOff>213360</xdr:rowOff>
        </xdr:to>
        <xdr:pic>
          <xdr:nvPicPr>
            <xdr:cNvPr id="269140" name="Picture 217716">
              <a:extLst>
                <a:ext uri="{FF2B5EF4-FFF2-40B4-BE49-F238E27FC236}">
                  <a16:creationId xmlns:a16="http://schemas.microsoft.com/office/drawing/2014/main" id="{264F164C-6210-91AF-908A-975FF5B69DE9}"/>
                </a:ext>
              </a:extLst>
            </xdr:cNvPr>
            <xdr:cNvPicPr>
              <a:picLocks noChangeAspect="1" noChangeArrowheads="1"/>
              <a:extLst>
                <a:ext uri="{84589F7E-364E-4C9E-8A38-B11213B215E9}">
                  <a14:cameraTool cellRange="'MEM. CÁLCULO'!$D$180:$N$180" spid="_x0000_s320167"/>
                </a:ext>
              </a:extLst>
            </xdr:cNvPicPr>
          </xdr:nvPicPr>
          <xdr:blipFill>
            <a:blip xmlns:r="http://schemas.openxmlformats.org/officeDocument/2006/relationships" r:embed="rId120"/>
            <a:srcRect/>
            <a:stretch>
              <a:fillRect/>
            </a:stretch>
          </xdr:blipFill>
          <xdr:spPr bwMode="auto">
            <a:xfrm>
              <a:off x="12344400" y="20878800"/>
              <a:ext cx="6416040" cy="21336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83820</xdr:colOff>
          <xdr:row>43</xdr:row>
          <xdr:rowOff>0</xdr:rowOff>
        </xdr:from>
        <xdr:to>
          <xdr:col>11</xdr:col>
          <xdr:colOff>0</xdr:colOff>
          <xdr:row>43</xdr:row>
          <xdr:rowOff>944880</xdr:rowOff>
        </xdr:to>
        <xdr:pic>
          <xdr:nvPicPr>
            <xdr:cNvPr id="269141" name="Picture 217717">
              <a:extLst>
                <a:ext uri="{FF2B5EF4-FFF2-40B4-BE49-F238E27FC236}">
                  <a16:creationId xmlns:a16="http://schemas.microsoft.com/office/drawing/2014/main" id="{371829AD-C496-7D1B-FC57-8FF30BEC8E12}"/>
                </a:ext>
              </a:extLst>
            </xdr:cNvPr>
            <xdr:cNvPicPr>
              <a:picLocks noChangeAspect="1" noChangeArrowheads="1"/>
              <a:extLst>
                <a:ext uri="{84589F7E-364E-4C9E-8A38-B11213B215E9}">
                  <a14:cameraTool cellRange="'MEM. CÁLCULO'!$D$185:$N$191" spid="_x0000_s320168"/>
                </a:ext>
              </a:extLst>
            </xdr:cNvPicPr>
          </xdr:nvPicPr>
          <xdr:blipFill>
            <a:blip xmlns:r="http://schemas.openxmlformats.org/officeDocument/2006/relationships" r:embed="rId5"/>
            <a:srcRect/>
            <a:stretch>
              <a:fillRect/>
            </a:stretch>
          </xdr:blipFill>
          <xdr:spPr bwMode="auto">
            <a:xfrm>
              <a:off x="12359640" y="21800820"/>
              <a:ext cx="6400800" cy="9448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267</xdr:row>
          <xdr:rowOff>45720</xdr:rowOff>
        </xdr:from>
        <xdr:to>
          <xdr:col>11</xdr:col>
          <xdr:colOff>0</xdr:colOff>
          <xdr:row>268</xdr:row>
          <xdr:rowOff>15241</xdr:rowOff>
        </xdr:to>
        <xdr:pic>
          <xdr:nvPicPr>
            <xdr:cNvPr id="269142" name="Picture 217718">
              <a:extLst>
                <a:ext uri="{FF2B5EF4-FFF2-40B4-BE49-F238E27FC236}">
                  <a16:creationId xmlns:a16="http://schemas.microsoft.com/office/drawing/2014/main" id="{1C2198DE-9E0D-4761-2E09-431E4F710C97}"/>
                </a:ext>
              </a:extLst>
            </xdr:cNvPr>
            <xdr:cNvPicPr>
              <a:picLocks noChangeAspect="1" noChangeArrowheads="1"/>
              <a:extLst>
                <a:ext uri="{84589F7E-364E-4C9E-8A38-B11213B215E9}">
                  <a14:cameraTool cellRange="'MEM. CÁLCULO'!$D$1027:$N$1027" spid="_x0000_s320169"/>
                </a:ext>
              </a:extLst>
            </xdr:cNvPicPr>
          </xdr:nvPicPr>
          <xdr:blipFill>
            <a:blip xmlns:r="http://schemas.openxmlformats.org/officeDocument/2006/relationships" r:embed="rId170"/>
            <a:srcRect/>
            <a:stretch>
              <a:fillRect/>
            </a:stretch>
          </xdr:blipFill>
          <xdr:spPr bwMode="auto">
            <a:xfrm>
              <a:off x="12352020" y="165514020"/>
              <a:ext cx="6408420" cy="32766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269</xdr:row>
          <xdr:rowOff>106680</xdr:rowOff>
        </xdr:from>
        <xdr:to>
          <xdr:col>11</xdr:col>
          <xdr:colOff>0</xdr:colOff>
          <xdr:row>269</xdr:row>
          <xdr:rowOff>914400</xdr:rowOff>
        </xdr:to>
        <xdr:pic>
          <xdr:nvPicPr>
            <xdr:cNvPr id="269143" name="Picture 217719">
              <a:extLst>
                <a:ext uri="{FF2B5EF4-FFF2-40B4-BE49-F238E27FC236}">
                  <a16:creationId xmlns:a16="http://schemas.microsoft.com/office/drawing/2014/main" id="{5F01282B-D6B1-EF31-CD44-916AB91335CA}"/>
                </a:ext>
              </a:extLst>
            </xdr:cNvPr>
            <xdr:cNvPicPr>
              <a:picLocks noChangeAspect="1" noChangeArrowheads="1"/>
              <a:extLst>
                <a:ext uri="{84589F7E-364E-4C9E-8A38-B11213B215E9}">
                  <a14:cameraTool cellRange="'MEM. CÁLCULO'!$D$1035:$N$1040" spid="_x0000_s320170"/>
                </a:ext>
              </a:extLst>
            </xdr:cNvPicPr>
          </xdr:nvPicPr>
          <xdr:blipFill>
            <a:blip xmlns:r="http://schemas.openxmlformats.org/officeDocument/2006/relationships" r:embed="rId171"/>
            <a:srcRect/>
            <a:stretch>
              <a:fillRect/>
            </a:stretch>
          </xdr:blipFill>
          <xdr:spPr bwMode="auto">
            <a:xfrm>
              <a:off x="12321540" y="166100760"/>
              <a:ext cx="6438900" cy="8077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53340</xdr:colOff>
          <xdr:row>271</xdr:row>
          <xdr:rowOff>129540</xdr:rowOff>
        </xdr:from>
        <xdr:to>
          <xdr:col>10</xdr:col>
          <xdr:colOff>3169920</xdr:colOff>
          <xdr:row>271</xdr:row>
          <xdr:rowOff>327660</xdr:rowOff>
        </xdr:to>
        <xdr:pic>
          <xdr:nvPicPr>
            <xdr:cNvPr id="269144" name="Picture 217720">
              <a:extLst>
                <a:ext uri="{FF2B5EF4-FFF2-40B4-BE49-F238E27FC236}">
                  <a16:creationId xmlns:a16="http://schemas.microsoft.com/office/drawing/2014/main" id="{98E73DDD-3D96-7B0A-F04B-844E25A83EE8}"/>
                </a:ext>
              </a:extLst>
            </xdr:cNvPr>
            <xdr:cNvPicPr>
              <a:picLocks noChangeAspect="1" noChangeArrowheads="1"/>
              <a:extLst>
                <a:ext uri="{84589F7E-364E-4C9E-8A38-B11213B215E9}">
                  <a14:cameraTool cellRange="'MEM. CÁLCULO'!$D$1045:$N$1045" spid="_x0000_s320171"/>
                </a:ext>
              </a:extLst>
            </xdr:cNvPicPr>
          </xdr:nvPicPr>
          <xdr:blipFill>
            <a:blip xmlns:r="http://schemas.openxmlformats.org/officeDocument/2006/relationships" r:embed="rId104"/>
            <a:srcRect/>
            <a:stretch>
              <a:fillRect/>
            </a:stretch>
          </xdr:blipFill>
          <xdr:spPr bwMode="auto">
            <a:xfrm>
              <a:off x="12329160" y="167662860"/>
              <a:ext cx="5494020" cy="1981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106680</xdr:colOff>
          <xdr:row>273</xdr:row>
          <xdr:rowOff>152400</xdr:rowOff>
        </xdr:from>
        <xdr:to>
          <xdr:col>10</xdr:col>
          <xdr:colOff>3177540</xdr:colOff>
          <xdr:row>273</xdr:row>
          <xdr:rowOff>2034540</xdr:rowOff>
        </xdr:to>
        <xdr:pic>
          <xdr:nvPicPr>
            <xdr:cNvPr id="269145" name="Picture 217721">
              <a:extLst>
                <a:ext uri="{FF2B5EF4-FFF2-40B4-BE49-F238E27FC236}">
                  <a16:creationId xmlns:a16="http://schemas.microsoft.com/office/drawing/2014/main" id="{780CDB91-6902-3378-6689-B2F7CA1F8029}"/>
                </a:ext>
              </a:extLst>
            </xdr:cNvPr>
            <xdr:cNvPicPr>
              <a:picLocks noChangeAspect="1" noChangeArrowheads="1"/>
              <a:extLst>
                <a:ext uri="{84589F7E-364E-4C9E-8A38-B11213B215E9}">
                  <a14:cameraTool cellRange="'MEM. CÁLCULO'!$D$1050:$N$1063" spid="_x0000_s320172"/>
                </a:ext>
              </a:extLst>
            </xdr:cNvPicPr>
          </xdr:nvPicPr>
          <xdr:blipFill>
            <a:blip xmlns:r="http://schemas.openxmlformats.org/officeDocument/2006/relationships" r:embed="rId200"/>
            <a:srcRect/>
            <a:stretch>
              <a:fillRect/>
            </a:stretch>
          </xdr:blipFill>
          <xdr:spPr bwMode="auto">
            <a:xfrm>
              <a:off x="12382500" y="168348660"/>
              <a:ext cx="5448300" cy="18821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53340</xdr:colOff>
          <xdr:row>275</xdr:row>
          <xdr:rowOff>121920</xdr:rowOff>
        </xdr:from>
        <xdr:to>
          <xdr:col>10</xdr:col>
          <xdr:colOff>3124200</xdr:colOff>
          <xdr:row>275</xdr:row>
          <xdr:rowOff>342900</xdr:rowOff>
        </xdr:to>
        <xdr:pic>
          <xdr:nvPicPr>
            <xdr:cNvPr id="269146" name="Picture 217722">
              <a:extLst>
                <a:ext uri="{FF2B5EF4-FFF2-40B4-BE49-F238E27FC236}">
                  <a16:creationId xmlns:a16="http://schemas.microsoft.com/office/drawing/2014/main" id="{1853AE46-79DC-042F-30AA-3CAF56591526}"/>
                </a:ext>
              </a:extLst>
            </xdr:cNvPr>
            <xdr:cNvPicPr>
              <a:picLocks noChangeAspect="1" noChangeArrowheads="1"/>
              <a:extLst>
                <a:ext uri="{84589F7E-364E-4C9E-8A38-B11213B215E9}">
                  <a14:cameraTool cellRange="'MEM. CÁLCULO'!$D$1068:$N$1068" spid="_x0000_s320173"/>
                </a:ext>
              </a:extLst>
            </xdr:cNvPicPr>
          </xdr:nvPicPr>
          <xdr:blipFill>
            <a:blip xmlns:r="http://schemas.openxmlformats.org/officeDocument/2006/relationships" r:embed="rId106"/>
            <a:srcRect/>
            <a:stretch>
              <a:fillRect/>
            </a:stretch>
          </xdr:blipFill>
          <xdr:spPr bwMode="auto">
            <a:xfrm>
              <a:off x="12329160" y="171709080"/>
              <a:ext cx="5448300" cy="2209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129540</xdr:colOff>
          <xdr:row>277</xdr:row>
          <xdr:rowOff>137160</xdr:rowOff>
        </xdr:from>
        <xdr:to>
          <xdr:col>10</xdr:col>
          <xdr:colOff>3185160</xdr:colOff>
          <xdr:row>277</xdr:row>
          <xdr:rowOff>822960</xdr:rowOff>
        </xdr:to>
        <xdr:pic>
          <xdr:nvPicPr>
            <xdr:cNvPr id="269147" name="Picture 217723">
              <a:extLst>
                <a:ext uri="{FF2B5EF4-FFF2-40B4-BE49-F238E27FC236}">
                  <a16:creationId xmlns:a16="http://schemas.microsoft.com/office/drawing/2014/main" id="{AECE5794-667C-E953-8B78-28A2FD8F81ED}"/>
                </a:ext>
              </a:extLst>
            </xdr:cNvPr>
            <xdr:cNvPicPr>
              <a:picLocks noChangeAspect="1" noChangeArrowheads="1"/>
              <a:extLst>
                <a:ext uri="{84589F7E-364E-4C9E-8A38-B11213B215E9}">
                  <a14:cameraTool cellRange="'MEM. CÁLCULO'!$D$1074:$N$1078" spid="_x0000_s320174"/>
                </a:ext>
              </a:extLst>
            </xdr:cNvPicPr>
          </xdr:nvPicPr>
          <xdr:blipFill>
            <a:blip xmlns:r="http://schemas.openxmlformats.org/officeDocument/2006/relationships" r:embed="rId201"/>
            <a:srcRect/>
            <a:stretch>
              <a:fillRect/>
            </a:stretch>
          </xdr:blipFill>
          <xdr:spPr bwMode="auto">
            <a:xfrm>
              <a:off x="12405360" y="173164500"/>
              <a:ext cx="5433060" cy="68580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53340</xdr:colOff>
          <xdr:row>278</xdr:row>
          <xdr:rowOff>83820</xdr:rowOff>
        </xdr:from>
        <xdr:to>
          <xdr:col>10</xdr:col>
          <xdr:colOff>3185160</xdr:colOff>
          <xdr:row>278</xdr:row>
          <xdr:rowOff>304800</xdr:rowOff>
        </xdr:to>
        <xdr:pic>
          <xdr:nvPicPr>
            <xdr:cNvPr id="269148" name="Picture 217724">
              <a:extLst>
                <a:ext uri="{FF2B5EF4-FFF2-40B4-BE49-F238E27FC236}">
                  <a16:creationId xmlns:a16="http://schemas.microsoft.com/office/drawing/2014/main" id="{F86D2D74-00C8-B44D-8B35-799359F35C8A}"/>
                </a:ext>
              </a:extLst>
            </xdr:cNvPr>
            <xdr:cNvPicPr>
              <a:picLocks noChangeAspect="1" noChangeArrowheads="1"/>
              <a:extLst>
                <a:ext uri="{84589F7E-364E-4C9E-8A38-B11213B215E9}">
                  <a14:cameraTool cellRange="'MEM. CÁLCULO'!$D$1086:$N$1086" spid="_x0000_s320175"/>
                </a:ext>
              </a:extLst>
            </xdr:cNvPicPr>
          </xdr:nvPicPr>
          <xdr:blipFill>
            <a:blip xmlns:r="http://schemas.openxmlformats.org/officeDocument/2006/relationships" r:embed="rId173"/>
            <a:srcRect/>
            <a:stretch>
              <a:fillRect/>
            </a:stretch>
          </xdr:blipFill>
          <xdr:spPr bwMode="auto">
            <a:xfrm>
              <a:off x="12329160" y="174337980"/>
              <a:ext cx="5509260" cy="2209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53340</xdr:colOff>
          <xdr:row>279</xdr:row>
          <xdr:rowOff>83820</xdr:rowOff>
        </xdr:from>
        <xdr:to>
          <xdr:col>11</xdr:col>
          <xdr:colOff>0</xdr:colOff>
          <xdr:row>279</xdr:row>
          <xdr:rowOff>762000</xdr:rowOff>
        </xdr:to>
        <xdr:pic>
          <xdr:nvPicPr>
            <xdr:cNvPr id="269149" name="Picture 217725">
              <a:extLst>
                <a:ext uri="{FF2B5EF4-FFF2-40B4-BE49-F238E27FC236}">
                  <a16:creationId xmlns:a16="http://schemas.microsoft.com/office/drawing/2014/main" id="{8303991A-5F2F-DBE0-7300-ADEF6E9D7287}"/>
                </a:ext>
              </a:extLst>
            </xdr:cNvPr>
            <xdr:cNvPicPr>
              <a:picLocks noChangeAspect="1" noChangeArrowheads="1"/>
              <a:extLst>
                <a:ext uri="{84589F7E-364E-4C9E-8A38-B11213B215E9}">
                  <a14:cameraTool cellRange="'MEM. CÁLCULO'!$D$1082:$N$1086" spid="_x0000_s320176"/>
                </a:ext>
              </a:extLst>
            </xdr:cNvPicPr>
          </xdr:nvPicPr>
          <xdr:blipFill>
            <a:blip xmlns:r="http://schemas.openxmlformats.org/officeDocument/2006/relationships" r:embed="rId174"/>
            <a:srcRect/>
            <a:stretch>
              <a:fillRect/>
            </a:stretch>
          </xdr:blipFill>
          <xdr:spPr bwMode="auto">
            <a:xfrm>
              <a:off x="12329160" y="174962820"/>
              <a:ext cx="6431280" cy="6781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282</xdr:row>
          <xdr:rowOff>106680</xdr:rowOff>
        </xdr:from>
        <xdr:to>
          <xdr:col>11</xdr:col>
          <xdr:colOff>0</xdr:colOff>
          <xdr:row>282</xdr:row>
          <xdr:rowOff>1188720</xdr:rowOff>
        </xdr:to>
        <xdr:pic>
          <xdr:nvPicPr>
            <xdr:cNvPr id="269150" name="Picture 217726">
              <a:extLst>
                <a:ext uri="{FF2B5EF4-FFF2-40B4-BE49-F238E27FC236}">
                  <a16:creationId xmlns:a16="http://schemas.microsoft.com/office/drawing/2014/main" id="{21B8E662-08CF-CBF3-8D40-7440C2C834AA}"/>
                </a:ext>
              </a:extLst>
            </xdr:cNvPr>
            <xdr:cNvPicPr>
              <a:picLocks noChangeAspect="1" noChangeArrowheads="1"/>
              <a:extLst>
                <a:ext uri="{84589F7E-364E-4C9E-8A38-B11213B215E9}">
                  <a14:cameraTool cellRange="'MEM. CÁLCULO'!$D$1096:$N$1103" spid="_x0000_s320177"/>
                </a:ext>
              </a:extLst>
            </xdr:cNvPicPr>
          </xdr:nvPicPr>
          <xdr:blipFill>
            <a:blip xmlns:r="http://schemas.openxmlformats.org/officeDocument/2006/relationships" r:embed="rId110"/>
            <a:srcRect/>
            <a:stretch>
              <a:fillRect/>
            </a:stretch>
          </xdr:blipFill>
          <xdr:spPr bwMode="auto">
            <a:xfrm>
              <a:off x="12336780" y="176776380"/>
              <a:ext cx="6423660" cy="10820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99060</xdr:colOff>
          <xdr:row>284</xdr:row>
          <xdr:rowOff>137160</xdr:rowOff>
        </xdr:from>
        <xdr:to>
          <xdr:col>11</xdr:col>
          <xdr:colOff>0</xdr:colOff>
          <xdr:row>284</xdr:row>
          <xdr:rowOff>1897380</xdr:rowOff>
        </xdr:to>
        <xdr:pic>
          <xdr:nvPicPr>
            <xdr:cNvPr id="269151" name="Picture 217727">
              <a:extLst>
                <a:ext uri="{FF2B5EF4-FFF2-40B4-BE49-F238E27FC236}">
                  <a16:creationId xmlns:a16="http://schemas.microsoft.com/office/drawing/2014/main" id="{7EAF7262-9708-5313-5A2D-1C5191B9D886}"/>
                </a:ext>
              </a:extLst>
            </xdr:cNvPr>
            <xdr:cNvPicPr>
              <a:picLocks noChangeAspect="1" noChangeArrowheads="1"/>
              <a:extLst>
                <a:ext uri="{84589F7E-364E-4C9E-8A38-B11213B215E9}">
                  <a14:cameraTool cellRange="'MEM. CÁLCULO'!$D$1111:$N$1123" spid="_x0000_s320178"/>
                </a:ext>
              </a:extLst>
            </xdr:cNvPicPr>
          </xdr:nvPicPr>
          <xdr:blipFill>
            <a:blip xmlns:r="http://schemas.openxmlformats.org/officeDocument/2006/relationships" r:embed="rId176"/>
            <a:srcRect/>
            <a:stretch>
              <a:fillRect/>
            </a:stretch>
          </xdr:blipFill>
          <xdr:spPr bwMode="auto">
            <a:xfrm>
              <a:off x="12374880" y="178650900"/>
              <a:ext cx="6385560" cy="17602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99060</xdr:colOff>
          <xdr:row>286</xdr:row>
          <xdr:rowOff>129540</xdr:rowOff>
        </xdr:from>
        <xdr:to>
          <xdr:col>10</xdr:col>
          <xdr:colOff>3169920</xdr:colOff>
          <xdr:row>286</xdr:row>
          <xdr:rowOff>1417320</xdr:rowOff>
        </xdr:to>
        <xdr:pic>
          <xdr:nvPicPr>
            <xdr:cNvPr id="269152" name="Picture 217728">
              <a:extLst>
                <a:ext uri="{FF2B5EF4-FFF2-40B4-BE49-F238E27FC236}">
                  <a16:creationId xmlns:a16="http://schemas.microsoft.com/office/drawing/2014/main" id="{27D87863-8FA7-FFD6-8661-6C91CD86CDA0}"/>
                </a:ext>
              </a:extLst>
            </xdr:cNvPr>
            <xdr:cNvPicPr>
              <a:picLocks noChangeAspect="1" noChangeArrowheads="1"/>
              <a:extLst>
                <a:ext uri="{84589F7E-364E-4C9E-8A38-B11213B215E9}">
                  <a14:cameraTool cellRange="'MEM. CÁLCULO'!$D$1128:$N$1137" spid="_x0000_s320179"/>
                </a:ext>
              </a:extLst>
            </xdr:cNvPicPr>
          </xdr:nvPicPr>
          <xdr:blipFill>
            <a:blip xmlns:r="http://schemas.openxmlformats.org/officeDocument/2006/relationships" r:embed="rId202"/>
            <a:srcRect/>
            <a:stretch>
              <a:fillRect/>
            </a:stretch>
          </xdr:blipFill>
          <xdr:spPr bwMode="auto">
            <a:xfrm>
              <a:off x="12374880" y="181310280"/>
              <a:ext cx="5448300" cy="12877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83820</xdr:colOff>
          <xdr:row>288</xdr:row>
          <xdr:rowOff>76200</xdr:rowOff>
        </xdr:from>
        <xdr:to>
          <xdr:col>11</xdr:col>
          <xdr:colOff>0</xdr:colOff>
          <xdr:row>288</xdr:row>
          <xdr:rowOff>1417320</xdr:rowOff>
        </xdr:to>
        <xdr:pic>
          <xdr:nvPicPr>
            <xdr:cNvPr id="269153" name="Picture 217729">
              <a:extLst>
                <a:ext uri="{FF2B5EF4-FFF2-40B4-BE49-F238E27FC236}">
                  <a16:creationId xmlns:a16="http://schemas.microsoft.com/office/drawing/2014/main" id="{F676B8BA-3FAC-443D-F252-4CE86748B26E}"/>
                </a:ext>
              </a:extLst>
            </xdr:cNvPr>
            <xdr:cNvPicPr>
              <a:picLocks noChangeAspect="1" noChangeArrowheads="1"/>
              <a:extLst>
                <a:ext uri="{84589F7E-364E-4C9E-8A38-B11213B215E9}">
                  <a14:cameraTool cellRange="'MEM. CÁLCULO'!$D$1142:$N$1151" spid="_x0000_s320180"/>
                </a:ext>
              </a:extLst>
            </xdr:cNvPicPr>
          </xdr:nvPicPr>
          <xdr:blipFill>
            <a:blip xmlns:r="http://schemas.openxmlformats.org/officeDocument/2006/relationships" r:embed="rId203"/>
            <a:srcRect/>
            <a:stretch>
              <a:fillRect/>
            </a:stretch>
          </xdr:blipFill>
          <xdr:spPr bwMode="auto">
            <a:xfrm>
              <a:off x="12359640" y="183908700"/>
              <a:ext cx="6400800" cy="13411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121920</xdr:colOff>
          <xdr:row>289</xdr:row>
          <xdr:rowOff>99060</xdr:rowOff>
        </xdr:from>
        <xdr:to>
          <xdr:col>11</xdr:col>
          <xdr:colOff>0</xdr:colOff>
          <xdr:row>290</xdr:row>
          <xdr:rowOff>15240</xdr:rowOff>
        </xdr:to>
        <xdr:pic>
          <xdr:nvPicPr>
            <xdr:cNvPr id="269154" name="Picture 217730">
              <a:extLst>
                <a:ext uri="{FF2B5EF4-FFF2-40B4-BE49-F238E27FC236}">
                  <a16:creationId xmlns:a16="http://schemas.microsoft.com/office/drawing/2014/main" id="{4F089031-763B-8623-4B86-24650EA99649}"/>
                </a:ext>
              </a:extLst>
            </xdr:cNvPr>
            <xdr:cNvPicPr>
              <a:picLocks noChangeAspect="1" noChangeArrowheads="1"/>
              <a:extLst>
                <a:ext uri="{84589F7E-364E-4C9E-8A38-B11213B215E9}">
                  <a14:cameraTool cellRange="'MEM. CÁLCULO'!$D$1156:$N$1165" spid="_x0000_s320181"/>
                </a:ext>
              </a:extLst>
            </xdr:cNvPicPr>
          </xdr:nvPicPr>
          <xdr:blipFill>
            <a:blip xmlns:r="http://schemas.openxmlformats.org/officeDocument/2006/relationships" r:embed="rId203"/>
            <a:srcRect/>
            <a:stretch>
              <a:fillRect/>
            </a:stretch>
          </xdr:blipFill>
          <xdr:spPr bwMode="auto">
            <a:xfrm>
              <a:off x="12397740" y="185851800"/>
              <a:ext cx="6362700" cy="169926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121920</xdr:colOff>
          <xdr:row>293</xdr:row>
          <xdr:rowOff>274320</xdr:rowOff>
        </xdr:from>
        <xdr:to>
          <xdr:col>10</xdr:col>
          <xdr:colOff>3154680</xdr:colOff>
          <xdr:row>293</xdr:row>
          <xdr:rowOff>2651760</xdr:rowOff>
        </xdr:to>
        <xdr:pic>
          <xdr:nvPicPr>
            <xdr:cNvPr id="269155" name="Picture 217731">
              <a:extLst>
                <a:ext uri="{FF2B5EF4-FFF2-40B4-BE49-F238E27FC236}">
                  <a16:creationId xmlns:a16="http://schemas.microsoft.com/office/drawing/2014/main" id="{2A257C81-3448-A769-A998-0F77C349F7E0}"/>
                </a:ext>
              </a:extLst>
            </xdr:cNvPr>
            <xdr:cNvPicPr>
              <a:picLocks noChangeAspect="1" noChangeArrowheads="1"/>
              <a:extLst>
                <a:ext uri="{84589F7E-364E-4C9E-8A38-B11213B215E9}">
                  <a14:cameraTool cellRange="'MEM. CÁLCULO'!$D$1179:$N$1194" spid="_x0000_s320182"/>
                </a:ext>
              </a:extLst>
            </xdr:cNvPicPr>
          </xdr:nvPicPr>
          <xdr:blipFill>
            <a:blip xmlns:r="http://schemas.openxmlformats.org/officeDocument/2006/relationships" r:embed="rId204"/>
            <a:srcRect/>
            <a:stretch>
              <a:fillRect/>
            </a:stretch>
          </xdr:blipFill>
          <xdr:spPr bwMode="auto">
            <a:xfrm>
              <a:off x="12397740" y="189227460"/>
              <a:ext cx="5410200" cy="23774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137160</xdr:colOff>
          <xdr:row>297</xdr:row>
          <xdr:rowOff>106680</xdr:rowOff>
        </xdr:from>
        <xdr:to>
          <xdr:col>10</xdr:col>
          <xdr:colOff>3169920</xdr:colOff>
          <xdr:row>297</xdr:row>
          <xdr:rowOff>1120140</xdr:rowOff>
        </xdr:to>
        <xdr:pic>
          <xdr:nvPicPr>
            <xdr:cNvPr id="269156" name="Picture 217732">
              <a:extLst>
                <a:ext uri="{FF2B5EF4-FFF2-40B4-BE49-F238E27FC236}">
                  <a16:creationId xmlns:a16="http://schemas.microsoft.com/office/drawing/2014/main" id="{6A2643DC-209C-E60D-5BD0-B8193465CDF3}"/>
                </a:ext>
              </a:extLst>
            </xdr:cNvPr>
            <xdr:cNvPicPr>
              <a:picLocks noChangeAspect="1" noChangeArrowheads="1"/>
              <a:extLst>
                <a:ext uri="{84589F7E-364E-4C9E-8A38-B11213B215E9}">
                  <a14:cameraTool cellRange="'MEM. CÁLCULO'!$D$1205:$N$1211" spid="_x0000_s320183"/>
                </a:ext>
              </a:extLst>
            </xdr:cNvPicPr>
          </xdr:nvPicPr>
          <xdr:blipFill>
            <a:blip xmlns:r="http://schemas.openxmlformats.org/officeDocument/2006/relationships" r:embed="rId205"/>
            <a:srcRect/>
            <a:stretch>
              <a:fillRect/>
            </a:stretch>
          </xdr:blipFill>
          <xdr:spPr bwMode="auto">
            <a:xfrm>
              <a:off x="12412980" y="194622420"/>
              <a:ext cx="5410200" cy="101346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83820</xdr:colOff>
          <xdr:row>298</xdr:row>
          <xdr:rowOff>45720</xdr:rowOff>
        </xdr:from>
        <xdr:to>
          <xdr:col>11</xdr:col>
          <xdr:colOff>0</xdr:colOff>
          <xdr:row>298</xdr:row>
          <xdr:rowOff>853440</xdr:rowOff>
        </xdr:to>
        <xdr:pic>
          <xdr:nvPicPr>
            <xdr:cNvPr id="269157" name="Picture 217733">
              <a:extLst>
                <a:ext uri="{FF2B5EF4-FFF2-40B4-BE49-F238E27FC236}">
                  <a16:creationId xmlns:a16="http://schemas.microsoft.com/office/drawing/2014/main" id="{8776B84C-D556-3990-9A36-1D473CFA3BEF}"/>
                </a:ext>
              </a:extLst>
            </xdr:cNvPr>
            <xdr:cNvPicPr>
              <a:picLocks noChangeAspect="1" noChangeArrowheads="1"/>
              <a:extLst>
                <a:ext uri="{84589F7E-364E-4C9E-8A38-B11213B215E9}">
                  <a14:cameraTool cellRange="'MEM. CÁLCULO'!$D$1216:$N$1220" spid="_x0000_s320184"/>
                </a:ext>
              </a:extLst>
            </xdr:cNvPicPr>
          </xdr:nvPicPr>
          <xdr:blipFill>
            <a:blip xmlns:r="http://schemas.openxmlformats.org/officeDocument/2006/relationships" r:embed="rId117"/>
            <a:srcRect/>
            <a:stretch>
              <a:fillRect/>
            </a:stretch>
          </xdr:blipFill>
          <xdr:spPr bwMode="auto">
            <a:xfrm>
              <a:off x="12359640" y="196093080"/>
              <a:ext cx="6400800" cy="8077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291</xdr:row>
          <xdr:rowOff>45720</xdr:rowOff>
        </xdr:from>
        <xdr:to>
          <xdr:col>10</xdr:col>
          <xdr:colOff>3154680</xdr:colOff>
          <xdr:row>291</xdr:row>
          <xdr:rowOff>807720</xdr:rowOff>
        </xdr:to>
        <xdr:pic>
          <xdr:nvPicPr>
            <xdr:cNvPr id="269158" name="Picture 217734">
              <a:extLst>
                <a:ext uri="{FF2B5EF4-FFF2-40B4-BE49-F238E27FC236}">
                  <a16:creationId xmlns:a16="http://schemas.microsoft.com/office/drawing/2014/main" id="{3E24E32E-2A7E-B23E-D232-23383CD7BE51}"/>
                </a:ext>
              </a:extLst>
            </xdr:cNvPr>
            <xdr:cNvPicPr>
              <a:picLocks noChangeAspect="1" noChangeArrowheads="1"/>
              <a:extLst>
                <a:ext uri="{84589F7E-364E-4C9E-8A38-B11213B215E9}">
                  <a14:cameraTool cellRange="'MEM. CÁLCULO'!$D$1170:$N$1174" spid="_x0000_s320185"/>
                </a:ext>
              </a:extLst>
            </xdr:cNvPicPr>
          </xdr:nvPicPr>
          <xdr:blipFill>
            <a:blip xmlns:r="http://schemas.openxmlformats.org/officeDocument/2006/relationships" r:embed="rId118"/>
            <a:srcRect/>
            <a:stretch>
              <a:fillRect/>
            </a:stretch>
          </xdr:blipFill>
          <xdr:spPr bwMode="auto">
            <a:xfrm>
              <a:off x="12367260" y="187749180"/>
              <a:ext cx="5440680" cy="76200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38</xdr:row>
          <xdr:rowOff>129540</xdr:rowOff>
        </xdr:from>
        <xdr:to>
          <xdr:col>11</xdr:col>
          <xdr:colOff>0</xdr:colOff>
          <xdr:row>39</xdr:row>
          <xdr:rowOff>1341120</xdr:rowOff>
        </xdr:to>
        <xdr:pic>
          <xdr:nvPicPr>
            <xdr:cNvPr id="269159" name="Picture 82830">
              <a:extLst>
                <a:ext uri="{FF2B5EF4-FFF2-40B4-BE49-F238E27FC236}">
                  <a16:creationId xmlns:a16="http://schemas.microsoft.com/office/drawing/2014/main" id="{6DF15ABA-F724-FDD7-A760-060C41A880DD}"/>
                </a:ext>
              </a:extLst>
            </xdr:cNvPr>
            <xdr:cNvPicPr>
              <a:picLocks noChangeAspect="1" noChangeArrowheads="1"/>
              <a:extLst>
                <a:ext uri="{84589F7E-364E-4C9E-8A38-B11213B215E9}">
                  <a14:cameraTool cellRange="'MEM. CÁLCULO'!$D$168:$N$175" spid="_x0000_s320186"/>
                </a:ext>
              </a:extLst>
            </xdr:cNvPicPr>
          </xdr:nvPicPr>
          <xdr:blipFill>
            <a:blip xmlns:r="http://schemas.openxmlformats.org/officeDocument/2006/relationships" r:embed="rId206"/>
            <a:srcRect/>
            <a:stretch>
              <a:fillRect/>
            </a:stretch>
          </xdr:blipFill>
          <xdr:spPr bwMode="auto">
            <a:xfrm>
              <a:off x="12352020" y="18889980"/>
              <a:ext cx="6408420" cy="13792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41</xdr:row>
          <xdr:rowOff>0</xdr:rowOff>
        </xdr:from>
        <xdr:to>
          <xdr:col>11</xdr:col>
          <xdr:colOff>0</xdr:colOff>
          <xdr:row>41</xdr:row>
          <xdr:rowOff>213360</xdr:rowOff>
        </xdr:to>
        <xdr:pic>
          <xdr:nvPicPr>
            <xdr:cNvPr id="269160" name="Picture 82831">
              <a:extLst>
                <a:ext uri="{FF2B5EF4-FFF2-40B4-BE49-F238E27FC236}">
                  <a16:creationId xmlns:a16="http://schemas.microsoft.com/office/drawing/2014/main" id="{9FFAC065-3B70-57B1-B018-252D4C3CE49E}"/>
                </a:ext>
              </a:extLst>
            </xdr:cNvPr>
            <xdr:cNvPicPr>
              <a:picLocks noChangeAspect="1" noChangeArrowheads="1"/>
              <a:extLst>
                <a:ext uri="{84589F7E-364E-4C9E-8A38-B11213B215E9}">
                  <a14:cameraTool cellRange="'MEM. CÁLCULO'!$D$180:$N$180" spid="_x0000_s320187"/>
                </a:ext>
              </a:extLst>
            </xdr:cNvPicPr>
          </xdr:nvPicPr>
          <xdr:blipFill>
            <a:blip xmlns:r="http://schemas.openxmlformats.org/officeDocument/2006/relationships" r:embed="rId120"/>
            <a:srcRect/>
            <a:stretch>
              <a:fillRect/>
            </a:stretch>
          </xdr:blipFill>
          <xdr:spPr bwMode="auto">
            <a:xfrm>
              <a:off x="12344400" y="20878800"/>
              <a:ext cx="6416040" cy="21336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83820</xdr:colOff>
          <xdr:row>43</xdr:row>
          <xdr:rowOff>0</xdr:rowOff>
        </xdr:from>
        <xdr:to>
          <xdr:col>11</xdr:col>
          <xdr:colOff>0</xdr:colOff>
          <xdr:row>43</xdr:row>
          <xdr:rowOff>944880</xdr:rowOff>
        </xdr:to>
        <xdr:pic>
          <xdr:nvPicPr>
            <xdr:cNvPr id="269161" name="Picture 82832">
              <a:extLst>
                <a:ext uri="{FF2B5EF4-FFF2-40B4-BE49-F238E27FC236}">
                  <a16:creationId xmlns:a16="http://schemas.microsoft.com/office/drawing/2014/main" id="{032AE713-F9A2-6587-3CA3-B4367A926A97}"/>
                </a:ext>
              </a:extLst>
            </xdr:cNvPr>
            <xdr:cNvPicPr>
              <a:picLocks noChangeAspect="1" noChangeArrowheads="1"/>
              <a:extLst>
                <a:ext uri="{84589F7E-364E-4C9E-8A38-B11213B215E9}">
                  <a14:cameraTool cellRange="'MEM. CÁLCULO'!$D$185:$N$191" spid="_x0000_s320188"/>
                </a:ext>
              </a:extLst>
            </xdr:cNvPicPr>
          </xdr:nvPicPr>
          <xdr:blipFill>
            <a:blip xmlns:r="http://schemas.openxmlformats.org/officeDocument/2006/relationships" r:embed="rId5"/>
            <a:srcRect/>
            <a:stretch>
              <a:fillRect/>
            </a:stretch>
          </xdr:blipFill>
          <xdr:spPr bwMode="auto">
            <a:xfrm>
              <a:off x="12359640" y="21800820"/>
              <a:ext cx="6400800" cy="9448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44</xdr:row>
          <xdr:rowOff>60960</xdr:rowOff>
        </xdr:from>
        <xdr:to>
          <xdr:col>10</xdr:col>
          <xdr:colOff>3169920</xdr:colOff>
          <xdr:row>44</xdr:row>
          <xdr:rowOff>1143000</xdr:rowOff>
        </xdr:to>
        <xdr:pic>
          <xdr:nvPicPr>
            <xdr:cNvPr id="269162" name="Picture 82833">
              <a:extLst>
                <a:ext uri="{FF2B5EF4-FFF2-40B4-BE49-F238E27FC236}">
                  <a16:creationId xmlns:a16="http://schemas.microsoft.com/office/drawing/2014/main" id="{AD400A03-AAEF-AE94-5C2A-75190C5D95F8}"/>
                </a:ext>
              </a:extLst>
            </xdr:cNvPr>
            <xdr:cNvPicPr>
              <a:picLocks noChangeAspect="1" noChangeArrowheads="1"/>
              <a:extLst>
                <a:ext uri="{84589F7E-364E-4C9E-8A38-B11213B215E9}">
                  <a14:cameraTool cellRange="'MEM. CÁLCULO'!$D$196:$N$203" spid="_x0000_s320189"/>
                </a:ext>
              </a:extLst>
            </xdr:cNvPicPr>
          </xdr:nvPicPr>
          <xdr:blipFill>
            <a:blip xmlns:r="http://schemas.openxmlformats.org/officeDocument/2006/relationships" r:embed="rId207"/>
            <a:srcRect/>
            <a:stretch>
              <a:fillRect/>
            </a:stretch>
          </xdr:blipFill>
          <xdr:spPr bwMode="auto">
            <a:xfrm>
              <a:off x="12336780" y="23088600"/>
              <a:ext cx="5486400" cy="10820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46</xdr:row>
          <xdr:rowOff>0</xdr:rowOff>
        </xdr:from>
        <xdr:to>
          <xdr:col>10</xdr:col>
          <xdr:colOff>3177540</xdr:colOff>
          <xdr:row>46</xdr:row>
          <xdr:rowOff>220980</xdr:rowOff>
        </xdr:to>
        <xdr:pic>
          <xdr:nvPicPr>
            <xdr:cNvPr id="269163" name="Picture 82834">
              <a:extLst>
                <a:ext uri="{FF2B5EF4-FFF2-40B4-BE49-F238E27FC236}">
                  <a16:creationId xmlns:a16="http://schemas.microsoft.com/office/drawing/2014/main" id="{B0F73B07-BD21-89F4-B9A9-2C7F327F25B1}"/>
                </a:ext>
              </a:extLst>
            </xdr:cNvPr>
            <xdr:cNvPicPr>
              <a:picLocks noChangeAspect="1" noChangeArrowheads="1"/>
              <a:extLst>
                <a:ext uri="{84589F7E-364E-4C9E-8A38-B11213B215E9}">
                  <a14:cameraTool cellRange="'MEM. CÁLCULO'!$D$208:$N$208" spid="_x0000_s320190"/>
                </a:ext>
              </a:extLst>
            </xdr:cNvPicPr>
          </xdr:nvPicPr>
          <xdr:blipFill>
            <a:blip xmlns:r="http://schemas.openxmlformats.org/officeDocument/2006/relationships" r:embed="rId7"/>
            <a:srcRect/>
            <a:stretch>
              <a:fillRect/>
            </a:stretch>
          </xdr:blipFill>
          <xdr:spPr bwMode="auto">
            <a:xfrm>
              <a:off x="12367260" y="25046940"/>
              <a:ext cx="5463540" cy="2209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48</xdr:row>
          <xdr:rowOff>0</xdr:rowOff>
        </xdr:from>
        <xdr:to>
          <xdr:col>11</xdr:col>
          <xdr:colOff>0</xdr:colOff>
          <xdr:row>48</xdr:row>
          <xdr:rowOff>944880</xdr:rowOff>
        </xdr:to>
        <xdr:pic>
          <xdr:nvPicPr>
            <xdr:cNvPr id="269164" name="Picture 82835">
              <a:extLst>
                <a:ext uri="{FF2B5EF4-FFF2-40B4-BE49-F238E27FC236}">
                  <a16:creationId xmlns:a16="http://schemas.microsoft.com/office/drawing/2014/main" id="{E475F7CF-CE4F-7AF5-E6DC-22161372C711}"/>
                </a:ext>
              </a:extLst>
            </xdr:cNvPr>
            <xdr:cNvPicPr>
              <a:picLocks noChangeAspect="1" noChangeArrowheads="1"/>
              <a:extLst>
                <a:ext uri="{84589F7E-364E-4C9E-8A38-B11213B215E9}">
                  <a14:cameraTool cellRange="'MEM. CÁLCULO'!$D$213:$N$219" spid="_x0000_s320191"/>
                </a:ext>
              </a:extLst>
            </xdr:cNvPicPr>
          </xdr:nvPicPr>
          <xdr:blipFill>
            <a:blip xmlns:r="http://schemas.openxmlformats.org/officeDocument/2006/relationships" r:embed="rId48"/>
            <a:srcRect/>
            <a:stretch>
              <a:fillRect/>
            </a:stretch>
          </xdr:blipFill>
          <xdr:spPr bwMode="auto">
            <a:xfrm>
              <a:off x="12367260" y="27561540"/>
              <a:ext cx="6393180" cy="9448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50</xdr:row>
          <xdr:rowOff>30480</xdr:rowOff>
        </xdr:from>
        <xdr:to>
          <xdr:col>11</xdr:col>
          <xdr:colOff>0</xdr:colOff>
          <xdr:row>50</xdr:row>
          <xdr:rowOff>807720</xdr:rowOff>
        </xdr:to>
        <xdr:pic>
          <xdr:nvPicPr>
            <xdr:cNvPr id="269165" name="Picture 82836">
              <a:extLst>
                <a:ext uri="{FF2B5EF4-FFF2-40B4-BE49-F238E27FC236}">
                  <a16:creationId xmlns:a16="http://schemas.microsoft.com/office/drawing/2014/main" id="{50767A98-DE00-4C28-6EB8-B8BF5609CFDC}"/>
                </a:ext>
              </a:extLst>
            </xdr:cNvPr>
            <xdr:cNvPicPr>
              <a:picLocks noChangeAspect="1" noChangeArrowheads="1"/>
              <a:extLst>
                <a:ext uri="{84589F7E-364E-4C9E-8A38-B11213B215E9}">
                  <a14:cameraTool cellRange="'MEM. CÁLCULO'!$D$224:$N$227" spid="_x0000_s320192"/>
                </a:ext>
              </a:extLst>
            </xdr:cNvPicPr>
          </xdr:nvPicPr>
          <xdr:blipFill>
            <a:blip xmlns:r="http://schemas.openxmlformats.org/officeDocument/2006/relationships" r:embed="rId122"/>
            <a:srcRect/>
            <a:stretch>
              <a:fillRect/>
            </a:stretch>
          </xdr:blipFill>
          <xdr:spPr bwMode="auto">
            <a:xfrm>
              <a:off x="12321540" y="31021020"/>
              <a:ext cx="6438900" cy="7772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55</xdr:row>
          <xdr:rowOff>60960</xdr:rowOff>
        </xdr:from>
        <xdr:to>
          <xdr:col>11</xdr:col>
          <xdr:colOff>0</xdr:colOff>
          <xdr:row>55</xdr:row>
          <xdr:rowOff>739140</xdr:rowOff>
        </xdr:to>
        <xdr:pic>
          <xdr:nvPicPr>
            <xdr:cNvPr id="269166" name="Picture 82837">
              <a:extLst>
                <a:ext uri="{FF2B5EF4-FFF2-40B4-BE49-F238E27FC236}">
                  <a16:creationId xmlns:a16="http://schemas.microsoft.com/office/drawing/2014/main" id="{3562F708-AEF6-6104-5D50-7F7FFEF807E4}"/>
                </a:ext>
              </a:extLst>
            </xdr:cNvPr>
            <xdr:cNvPicPr>
              <a:picLocks noChangeAspect="1" noChangeArrowheads="1"/>
              <a:extLst>
                <a:ext uri="{84589F7E-364E-4C9E-8A38-B11213B215E9}">
                  <a14:cameraTool cellRange="'MEM. CÁLCULO'!$D$239:$N$243" spid="_x0000_s320193"/>
                </a:ext>
              </a:extLst>
            </xdr:cNvPicPr>
          </xdr:nvPicPr>
          <xdr:blipFill>
            <a:blip xmlns:r="http://schemas.openxmlformats.org/officeDocument/2006/relationships" r:embed="rId10"/>
            <a:srcRect/>
            <a:stretch>
              <a:fillRect/>
            </a:stretch>
          </xdr:blipFill>
          <xdr:spPr bwMode="auto">
            <a:xfrm>
              <a:off x="12321540" y="33467040"/>
              <a:ext cx="6438900" cy="6781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56</xdr:row>
          <xdr:rowOff>60960</xdr:rowOff>
        </xdr:from>
        <xdr:to>
          <xdr:col>11</xdr:col>
          <xdr:colOff>0</xdr:colOff>
          <xdr:row>56</xdr:row>
          <xdr:rowOff>701040</xdr:rowOff>
        </xdr:to>
        <xdr:pic>
          <xdr:nvPicPr>
            <xdr:cNvPr id="269167" name="Picture 82838">
              <a:extLst>
                <a:ext uri="{FF2B5EF4-FFF2-40B4-BE49-F238E27FC236}">
                  <a16:creationId xmlns:a16="http://schemas.microsoft.com/office/drawing/2014/main" id="{E7B7EF9E-E64D-667B-4208-06D52789AEC6}"/>
                </a:ext>
              </a:extLst>
            </xdr:cNvPr>
            <xdr:cNvPicPr>
              <a:picLocks noChangeAspect="1" noChangeArrowheads="1"/>
              <a:extLst>
                <a:ext uri="{84589F7E-364E-4C9E-8A38-B11213B215E9}">
                  <a14:cameraTool cellRange="'MEM. CÁLCULO'!$D$249:$N$252" spid="_x0000_s320194"/>
                </a:ext>
              </a:extLst>
            </xdr:cNvPicPr>
          </xdr:nvPicPr>
          <xdr:blipFill>
            <a:blip xmlns:r="http://schemas.openxmlformats.org/officeDocument/2006/relationships" r:embed="rId51"/>
            <a:srcRect/>
            <a:stretch>
              <a:fillRect/>
            </a:stretch>
          </xdr:blipFill>
          <xdr:spPr bwMode="auto">
            <a:xfrm>
              <a:off x="12336780" y="34549080"/>
              <a:ext cx="6423660" cy="6400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53340</xdr:colOff>
          <xdr:row>60</xdr:row>
          <xdr:rowOff>30480</xdr:rowOff>
        </xdr:from>
        <xdr:to>
          <xdr:col>11</xdr:col>
          <xdr:colOff>0</xdr:colOff>
          <xdr:row>60</xdr:row>
          <xdr:rowOff>1112520</xdr:rowOff>
        </xdr:to>
        <xdr:pic>
          <xdr:nvPicPr>
            <xdr:cNvPr id="269168" name="Picture 82839">
              <a:extLst>
                <a:ext uri="{FF2B5EF4-FFF2-40B4-BE49-F238E27FC236}">
                  <a16:creationId xmlns:a16="http://schemas.microsoft.com/office/drawing/2014/main" id="{C52D12C2-2F69-688E-B765-7E4D86A240B8}"/>
                </a:ext>
              </a:extLst>
            </xdr:cNvPr>
            <xdr:cNvPicPr>
              <a:picLocks noChangeAspect="1" noChangeArrowheads="1"/>
              <a:extLst>
                <a:ext uri="{84589F7E-364E-4C9E-8A38-B11213B215E9}">
                  <a14:cameraTool cellRange="'MEM. CÁLCULO'!$D$259:$N$266" spid="_x0000_s320195"/>
                </a:ext>
              </a:extLst>
            </xdr:cNvPicPr>
          </xdr:nvPicPr>
          <xdr:blipFill>
            <a:blip xmlns:r="http://schemas.openxmlformats.org/officeDocument/2006/relationships" r:embed="rId64"/>
            <a:srcRect/>
            <a:stretch>
              <a:fillRect/>
            </a:stretch>
          </xdr:blipFill>
          <xdr:spPr bwMode="auto">
            <a:xfrm>
              <a:off x="12329160" y="37536120"/>
              <a:ext cx="6431280" cy="10820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53340</xdr:colOff>
          <xdr:row>64</xdr:row>
          <xdr:rowOff>53340</xdr:rowOff>
        </xdr:from>
        <xdr:to>
          <xdr:col>11</xdr:col>
          <xdr:colOff>0</xdr:colOff>
          <xdr:row>64</xdr:row>
          <xdr:rowOff>731520</xdr:rowOff>
        </xdr:to>
        <xdr:pic>
          <xdr:nvPicPr>
            <xdr:cNvPr id="269169" name="Picture 82840">
              <a:extLst>
                <a:ext uri="{FF2B5EF4-FFF2-40B4-BE49-F238E27FC236}">
                  <a16:creationId xmlns:a16="http://schemas.microsoft.com/office/drawing/2014/main" id="{A0BD1941-BDF3-807D-3ABB-ABA6A3922B35}"/>
                </a:ext>
              </a:extLst>
            </xdr:cNvPr>
            <xdr:cNvPicPr>
              <a:picLocks noChangeAspect="1" noChangeArrowheads="1"/>
              <a:extLst>
                <a:ext uri="{84589F7E-364E-4C9E-8A38-B11213B215E9}">
                  <a14:cameraTool cellRange="'MEM. CÁLCULO'!$D$282:$N$286" spid="_x0000_s320196"/>
                </a:ext>
              </a:extLst>
            </xdr:cNvPicPr>
          </xdr:nvPicPr>
          <xdr:blipFill>
            <a:blip xmlns:r="http://schemas.openxmlformats.org/officeDocument/2006/relationships" r:embed="rId65"/>
            <a:srcRect/>
            <a:stretch>
              <a:fillRect/>
            </a:stretch>
          </xdr:blipFill>
          <xdr:spPr bwMode="auto">
            <a:xfrm>
              <a:off x="12329160" y="40706040"/>
              <a:ext cx="6431280" cy="6781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66</xdr:row>
          <xdr:rowOff>30480</xdr:rowOff>
        </xdr:from>
        <xdr:to>
          <xdr:col>11</xdr:col>
          <xdr:colOff>0</xdr:colOff>
          <xdr:row>66</xdr:row>
          <xdr:rowOff>571500</xdr:rowOff>
        </xdr:to>
        <xdr:pic>
          <xdr:nvPicPr>
            <xdr:cNvPr id="269170" name="Picture 82841">
              <a:extLst>
                <a:ext uri="{FF2B5EF4-FFF2-40B4-BE49-F238E27FC236}">
                  <a16:creationId xmlns:a16="http://schemas.microsoft.com/office/drawing/2014/main" id="{4AFE04AE-8F51-9FA8-3EAC-47E1F88479BE}"/>
                </a:ext>
              </a:extLst>
            </xdr:cNvPr>
            <xdr:cNvPicPr>
              <a:picLocks noChangeAspect="1" noChangeArrowheads="1"/>
              <a:extLst>
                <a:ext uri="{84589F7E-364E-4C9E-8A38-B11213B215E9}">
                  <a14:cameraTool cellRange="'MEM. CÁLCULO'!$D$291:$N$294" spid="_x0000_s320197"/>
                </a:ext>
              </a:extLst>
            </xdr:cNvPicPr>
          </xdr:nvPicPr>
          <xdr:blipFill>
            <a:blip xmlns:r="http://schemas.openxmlformats.org/officeDocument/2006/relationships" r:embed="rId14"/>
            <a:srcRect/>
            <a:stretch>
              <a:fillRect/>
            </a:stretch>
          </xdr:blipFill>
          <xdr:spPr bwMode="auto">
            <a:xfrm>
              <a:off x="12336780" y="41871900"/>
              <a:ext cx="6423660" cy="5410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74</xdr:row>
          <xdr:rowOff>53340</xdr:rowOff>
        </xdr:from>
        <xdr:to>
          <xdr:col>11</xdr:col>
          <xdr:colOff>0</xdr:colOff>
          <xdr:row>75</xdr:row>
          <xdr:rowOff>121920</xdr:rowOff>
        </xdr:to>
        <xdr:pic>
          <xdr:nvPicPr>
            <xdr:cNvPr id="269171" name="Picture 82842">
              <a:extLst>
                <a:ext uri="{FF2B5EF4-FFF2-40B4-BE49-F238E27FC236}">
                  <a16:creationId xmlns:a16="http://schemas.microsoft.com/office/drawing/2014/main" id="{E39D300B-613C-A65D-5596-DD6C62A198C1}"/>
                </a:ext>
              </a:extLst>
            </xdr:cNvPr>
            <xdr:cNvPicPr>
              <a:picLocks noChangeAspect="1" noChangeArrowheads="1"/>
              <a:extLst>
                <a:ext uri="{84589F7E-364E-4C9E-8A38-B11213B215E9}">
                  <a14:cameraTool cellRange="'MEM. CÁLCULO'!$D$330:$N$334" spid="_x0000_s320198"/>
                </a:ext>
              </a:extLst>
            </xdr:cNvPicPr>
          </xdr:nvPicPr>
          <xdr:blipFill>
            <a:blip xmlns:r="http://schemas.openxmlformats.org/officeDocument/2006/relationships" r:embed="rId15"/>
            <a:srcRect/>
            <a:stretch>
              <a:fillRect/>
            </a:stretch>
          </xdr:blipFill>
          <xdr:spPr bwMode="auto">
            <a:xfrm>
              <a:off x="12306300" y="47876460"/>
              <a:ext cx="6454140" cy="93726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72</xdr:row>
          <xdr:rowOff>91440</xdr:rowOff>
        </xdr:from>
        <xdr:to>
          <xdr:col>11</xdr:col>
          <xdr:colOff>0</xdr:colOff>
          <xdr:row>72</xdr:row>
          <xdr:rowOff>769620</xdr:rowOff>
        </xdr:to>
        <xdr:pic>
          <xdr:nvPicPr>
            <xdr:cNvPr id="269172" name="Picture 82843">
              <a:extLst>
                <a:ext uri="{FF2B5EF4-FFF2-40B4-BE49-F238E27FC236}">
                  <a16:creationId xmlns:a16="http://schemas.microsoft.com/office/drawing/2014/main" id="{40BC6245-87E3-B1E9-DAAC-973F34D8E182}"/>
                </a:ext>
              </a:extLst>
            </xdr:cNvPr>
            <xdr:cNvPicPr>
              <a:picLocks noChangeAspect="1" noChangeArrowheads="1"/>
              <a:extLst>
                <a:ext uri="{84589F7E-364E-4C9E-8A38-B11213B215E9}">
                  <a14:cameraTool cellRange="'MEM. CÁLCULO'!$D$321:$N$325" spid="_x0000_s320199"/>
                </a:ext>
              </a:extLst>
            </xdr:cNvPicPr>
          </xdr:nvPicPr>
          <xdr:blipFill>
            <a:blip xmlns:r="http://schemas.openxmlformats.org/officeDocument/2006/relationships" r:embed="rId208"/>
            <a:srcRect/>
            <a:stretch>
              <a:fillRect/>
            </a:stretch>
          </xdr:blipFill>
          <xdr:spPr bwMode="auto">
            <a:xfrm>
              <a:off x="12336780" y="44592240"/>
              <a:ext cx="6423660" cy="6781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123</xdr:row>
          <xdr:rowOff>38100</xdr:rowOff>
        </xdr:from>
        <xdr:to>
          <xdr:col>11</xdr:col>
          <xdr:colOff>0</xdr:colOff>
          <xdr:row>123</xdr:row>
          <xdr:rowOff>579120</xdr:rowOff>
        </xdr:to>
        <xdr:pic>
          <xdr:nvPicPr>
            <xdr:cNvPr id="269173" name="Picture 82844">
              <a:extLst>
                <a:ext uri="{FF2B5EF4-FFF2-40B4-BE49-F238E27FC236}">
                  <a16:creationId xmlns:a16="http://schemas.microsoft.com/office/drawing/2014/main" id="{B8919C26-9021-6742-4861-01E3F53CB429}"/>
                </a:ext>
              </a:extLst>
            </xdr:cNvPr>
            <xdr:cNvPicPr>
              <a:picLocks noChangeAspect="1" noChangeArrowheads="1"/>
              <a:extLst>
                <a:ext uri="{84589F7E-364E-4C9E-8A38-B11213B215E9}">
                  <a14:cameraTool cellRange="'MEM. CÁLCULO'!$D$527:$N$530" spid="_x0000_s320200"/>
                </a:ext>
              </a:extLst>
            </xdr:cNvPicPr>
          </xdr:nvPicPr>
          <xdr:blipFill>
            <a:blip xmlns:r="http://schemas.openxmlformats.org/officeDocument/2006/relationships" r:embed="rId69"/>
            <a:srcRect/>
            <a:stretch>
              <a:fillRect/>
            </a:stretch>
          </xdr:blipFill>
          <xdr:spPr bwMode="auto">
            <a:xfrm>
              <a:off x="12321540" y="71460360"/>
              <a:ext cx="6438900" cy="5410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53340</xdr:colOff>
          <xdr:row>125</xdr:row>
          <xdr:rowOff>76200</xdr:rowOff>
        </xdr:from>
        <xdr:to>
          <xdr:col>11</xdr:col>
          <xdr:colOff>0</xdr:colOff>
          <xdr:row>125</xdr:row>
          <xdr:rowOff>320040</xdr:rowOff>
        </xdr:to>
        <xdr:pic>
          <xdr:nvPicPr>
            <xdr:cNvPr id="269174" name="Picture 82845">
              <a:extLst>
                <a:ext uri="{FF2B5EF4-FFF2-40B4-BE49-F238E27FC236}">
                  <a16:creationId xmlns:a16="http://schemas.microsoft.com/office/drawing/2014/main" id="{0CA7BE13-BB04-AC5B-5092-E098E72DA236}"/>
                </a:ext>
              </a:extLst>
            </xdr:cNvPr>
            <xdr:cNvPicPr>
              <a:picLocks noChangeAspect="1" noChangeArrowheads="1"/>
              <a:extLst>
                <a:ext uri="{84589F7E-364E-4C9E-8A38-B11213B215E9}">
                  <a14:cameraTool cellRange="'MEM. CÁLCULO'!$D$535:$N$535" spid="_x0000_s320201"/>
                </a:ext>
              </a:extLst>
            </xdr:cNvPicPr>
          </xdr:nvPicPr>
          <xdr:blipFill>
            <a:blip xmlns:r="http://schemas.openxmlformats.org/officeDocument/2006/relationships" r:embed="rId18"/>
            <a:srcRect/>
            <a:stretch>
              <a:fillRect/>
            </a:stretch>
          </xdr:blipFill>
          <xdr:spPr bwMode="auto">
            <a:xfrm>
              <a:off x="12329160" y="72450960"/>
              <a:ext cx="6431280" cy="2438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127</xdr:row>
          <xdr:rowOff>60960</xdr:rowOff>
        </xdr:from>
        <xdr:to>
          <xdr:col>11</xdr:col>
          <xdr:colOff>0</xdr:colOff>
          <xdr:row>127</xdr:row>
          <xdr:rowOff>281940</xdr:rowOff>
        </xdr:to>
        <xdr:pic>
          <xdr:nvPicPr>
            <xdr:cNvPr id="269175" name="Picture 82846">
              <a:extLst>
                <a:ext uri="{FF2B5EF4-FFF2-40B4-BE49-F238E27FC236}">
                  <a16:creationId xmlns:a16="http://schemas.microsoft.com/office/drawing/2014/main" id="{C17B4D7B-9485-64BF-06F8-149FE4754ACA}"/>
                </a:ext>
              </a:extLst>
            </xdr:cNvPr>
            <xdr:cNvPicPr>
              <a:picLocks noChangeAspect="1" noChangeArrowheads="1"/>
              <a:extLst>
                <a:ext uri="{84589F7E-364E-4C9E-8A38-B11213B215E9}">
                  <a14:cameraTool cellRange="'MEM. CÁLCULO'!$D$540:$N$540" spid="_x0000_s320202"/>
                </a:ext>
              </a:extLst>
            </xdr:cNvPicPr>
          </xdr:nvPicPr>
          <xdr:blipFill>
            <a:blip xmlns:r="http://schemas.openxmlformats.org/officeDocument/2006/relationships" r:embed="rId19"/>
            <a:srcRect/>
            <a:stretch>
              <a:fillRect/>
            </a:stretch>
          </xdr:blipFill>
          <xdr:spPr bwMode="auto">
            <a:xfrm>
              <a:off x="12306300" y="73441560"/>
              <a:ext cx="6454140" cy="2209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135</xdr:row>
          <xdr:rowOff>53340</xdr:rowOff>
        </xdr:from>
        <xdr:to>
          <xdr:col>11</xdr:col>
          <xdr:colOff>0</xdr:colOff>
          <xdr:row>135</xdr:row>
          <xdr:rowOff>998220</xdr:rowOff>
        </xdr:to>
        <xdr:pic>
          <xdr:nvPicPr>
            <xdr:cNvPr id="269176" name="Picture 82847">
              <a:extLst>
                <a:ext uri="{FF2B5EF4-FFF2-40B4-BE49-F238E27FC236}">
                  <a16:creationId xmlns:a16="http://schemas.microsoft.com/office/drawing/2014/main" id="{BC88DEFA-5A90-D77A-D376-498F2AC6E99E}"/>
                </a:ext>
              </a:extLst>
            </xdr:cNvPr>
            <xdr:cNvPicPr>
              <a:picLocks noChangeAspect="1" noChangeArrowheads="1"/>
              <a:extLst>
                <a:ext uri="{84589F7E-364E-4C9E-8A38-B11213B215E9}">
                  <a14:cameraTool cellRange="'MEM. CÁLCULO'!$D$557:$N$563" spid="_x0000_s320203"/>
                </a:ext>
              </a:extLst>
            </xdr:cNvPicPr>
          </xdr:nvPicPr>
          <xdr:blipFill>
            <a:blip xmlns:r="http://schemas.openxmlformats.org/officeDocument/2006/relationships" r:embed="rId20"/>
            <a:srcRect/>
            <a:stretch>
              <a:fillRect/>
            </a:stretch>
          </xdr:blipFill>
          <xdr:spPr bwMode="auto">
            <a:xfrm>
              <a:off x="12321540" y="76619100"/>
              <a:ext cx="6438900" cy="9448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140</xdr:row>
          <xdr:rowOff>45720</xdr:rowOff>
        </xdr:from>
        <xdr:to>
          <xdr:col>11</xdr:col>
          <xdr:colOff>0</xdr:colOff>
          <xdr:row>140</xdr:row>
          <xdr:rowOff>586740</xdr:rowOff>
        </xdr:to>
        <xdr:pic>
          <xdr:nvPicPr>
            <xdr:cNvPr id="269177" name="Picture 82848">
              <a:extLst>
                <a:ext uri="{FF2B5EF4-FFF2-40B4-BE49-F238E27FC236}">
                  <a16:creationId xmlns:a16="http://schemas.microsoft.com/office/drawing/2014/main" id="{3800DD5A-D9DA-AB1C-24A4-7B848C854B9D}"/>
                </a:ext>
              </a:extLst>
            </xdr:cNvPr>
            <xdr:cNvPicPr>
              <a:picLocks noChangeAspect="1" noChangeArrowheads="1"/>
              <a:extLst>
                <a:ext uri="{84589F7E-364E-4C9E-8A38-B11213B215E9}">
                  <a14:cameraTool cellRange="'MEM. CÁLCULO'!$D$579:$N$582" spid="_x0000_s320204"/>
                </a:ext>
              </a:extLst>
            </xdr:cNvPicPr>
          </xdr:nvPicPr>
          <xdr:blipFill>
            <a:blip xmlns:r="http://schemas.openxmlformats.org/officeDocument/2006/relationships" r:embed="rId70"/>
            <a:srcRect/>
            <a:stretch>
              <a:fillRect/>
            </a:stretch>
          </xdr:blipFill>
          <xdr:spPr bwMode="auto">
            <a:xfrm>
              <a:off x="12306300" y="82966560"/>
              <a:ext cx="6454140" cy="5410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53340</xdr:colOff>
          <xdr:row>142</xdr:row>
          <xdr:rowOff>53340</xdr:rowOff>
        </xdr:from>
        <xdr:to>
          <xdr:col>11</xdr:col>
          <xdr:colOff>0</xdr:colOff>
          <xdr:row>142</xdr:row>
          <xdr:rowOff>723900</xdr:rowOff>
        </xdr:to>
        <xdr:pic>
          <xdr:nvPicPr>
            <xdr:cNvPr id="269178" name="Picture 82849">
              <a:extLst>
                <a:ext uri="{FF2B5EF4-FFF2-40B4-BE49-F238E27FC236}">
                  <a16:creationId xmlns:a16="http://schemas.microsoft.com/office/drawing/2014/main" id="{4D383935-0F98-965E-271B-98841FD9F811}"/>
                </a:ext>
              </a:extLst>
            </xdr:cNvPr>
            <xdr:cNvPicPr>
              <a:picLocks noChangeAspect="1" noChangeArrowheads="1"/>
              <a:extLst>
                <a:ext uri="{84589F7E-364E-4C9E-8A38-B11213B215E9}">
                  <a14:cameraTool cellRange="'MEM. CÁLCULO'!$D$587:$N$591" spid="_x0000_s320205"/>
                </a:ext>
              </a:extLst>
            </xdr:cNvPicPr>
          </xdr:nvPicPr>
          <xdr:blipFill>
            <a:blip xmlns:r="http://schemas.openxmlformats.org/officeDocument/2006/relationships" r:embed="rId22"/>
            <a:srcRect/>
            <a:stretch>
              <a:fillRect/>
            </a:stretch>
          </xdr:blipFill>
          <xdr:spPr bwMode="auto">
            <a:xfrm>
              <a:off x="12329160" y="84764880"/>
              <a:ext cx="6431280" cy="67056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144</xdr:row>
          <xdr:rowOff>53340</xdr:rowOff>
        </xdr:from>
        <xdr:to>
          <xdr:col>11</xdr:col>
          <xdr:colOff>0</xdr:colOff>
          <xdr:row>144</xdr:row>
          <xdr:rowOff>861060</xdr:rowOff>
        </xdr:to>
        <xdr:pic>
          <xdr:nvPicPr>
            <xdr:cNvPr id="269179" name="Picture 82850">
              <a:extLst>
                <a:ext uri="{FF2B5EF4-FFF2-40B4-BE49-F238E27FC236}">
                  <a16:creationId xmlns:a16="http://schemas.microsoft.com/office/drawing/2014/main" id="{E05BE2EF-B5B0-4578-448A-BE7692ED592E}"/>
                </a:ext>
              </a:extLst>
            </xdr:cNvPr>
            <xdr:cNvPicPr>
              <a:picLocks noChangeAspect="1" noChangeArrowheads="1"/>
              <a:extLst>
                <a:ext uri="{84589F7E-364E-4C9E-8A38-B11213B215E9}">
                  <a14:cameraTool cellRange="'MEM. CÁLCULO'!$D$596:$N$601" spid="_x0000_s320206"/>
                </a:ext>
              </a:extLst>
            </xdr:cNvPicPr>
          </xdr:nvPicPr>
          <xdr:blipFill>
            <a:blip xmlns:r="http://schemas.openxmlformats.org/officeDocument/2006/relationships" r:embed="rId23"/>
            <a:srcRect/>
            <a:stretch>
              <a:fillRect/>
            </a:stretch>
          </xdr:blipFill>
          <xdr:spPr bwMode="auto">
            <a:xfrm>
              <a:off x="12352020" y="87447120"/>
              <a:ext cx="6408420" cy="8077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38</xdr:row>
          <xdr:rowOff>129540</xdr:rowOff>
        </xdr:from>
        <xdr:to>
          <xdr:col>11</xdr:col>
          <xdr:colOff>0</xdr:colOff>
          <xdr:row>39</xdr:row>
          <xdr:rowOff>1341120</xdr:rowOff>
        </xdr:to>
        <xdr:pic>
          <xdr:nvPicPr>
            <xdr:cNvPr id="269180" name="Picture 217756">
              <a:extLst>
                <a:ext uri="{FF2B5EF4-FFF2-40B4-BE49-F238E27FC236}">
                  <a16:creationId xmlns:a16="http://schemas.microsoft.com/office/drawing/2014/main" id="{99866848-6B65-E948-0DA5-0653BDC6EFF3}"/>
                </a:ext>
              </a:extLst>
            </xdr:cNvPr>
            <xdr:cNvPicPr>
              <a:picLocks noChangeAspect="1" noChangeArrowheads="1"/>
              <a:extLst>
                <a:ext uri="{84589F7E-364E-4C9E-8A38-B11213B215E9}">
                  <a14:cameraTool cellRange="'MEM. CÁLCULO'!$D$168:$N$175" spid="_x0000_s320207"/>
                </a:ext>
              </a:extLst>
            </xdr:cNvPicPr>
          </xdr:nvPicPr>
          <xdr:blipFill>
            <a:blip xmlns:r="http://schemas.openxmlformats.org/officeDocument/2006/relationships" r:embed="rId209"/>
            <a:srcRect/>
            <a:stretch>
              <a:fillRect/>
            </a:stretch>
          </xdr:blipFill>
          <xdr:spPr bwMode="auto">
            <a:xfrm>
              <a:off x="12352020" y="18889980"/>
              <a:ext cx="6408420" cy="13792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41</xdr:row>
          <xdr:rowOff>0</xdr:rowOff>
        </xdr:from>
        <xdr:to>
          <xdr:col>11</xdr:col>
          <xdr:colOff>0</xdr:colOff>
          <xdr:row>41</xdr:row>
          <xdr:rowOff>213360</xdr:rowOff>
        </xdr:to>
        <xdr:pic>
          <xdr:nvPicPr>
            <xdr:cNvPr id="269181" name="Picture 217757">
              <a:extLst>
                <a:ext uri="{FF2B5EF4-FFF2-40B4-BE49-F238E27FC236}">
                  <a16:creationId xmlns:a16="http://schemas.microsoft.com/office/drawing/2014/main" id="{EB732765-D8E9-110B-02C5-F1D89CC2ADBB}"/>
                </a:ext>
              </a:extLst>
            </xdr:cNvPr>
            <xdr:cNvPicPr>
              <a:picLocks noChangeAspect="1" noChangeArrowheads="1"/>
              <a:extLst>
                <a:ext uri="{84589F7E-364E-4C9E-8A38-B11213B215E9}">
                  <a14:cameraTool cellRange="'MEM. CÁLCULO'!$D$180:$N$180" spid="_x0000_s320208"/>
                </a:ext>
              </a:extLst>
            </xdr:cNvPicPr>
          </xdr:nvPicPr>
          <xdr:blipFill>
            <a:blip xmlns:r="http://schemas.openxmlformats.org/officeDocument/2006/relationships" r:embed="rId120"/>
            <a:srcRect/>
            <a:stretch>
              <a:fillRect/>
            </a:stretch>
          </xdr:blipFill>
          <xdr:spPr bwMode="auto">
            <a:xfrm>
              <a:off x="12344400" y="20878800"/>
              <a:ext cx="6416040" cy="21336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83820</xdr:colOff>
          <xdr:row>43</xdr:row>
          <xdr:rowOff>0</xdr:rowOff>
        </xdr:from>
        <xdr:to>
          <xdr:col>11</xdr:col>
          <xdr:colOff>0</xdr:colOff>
          <xdr:row>43</xdr:row>
          <xdr:rowOff>944880</xdr:rowOff>
        </xdr:to>
        <xdr:pic>
          <xdr:nvPicPr>
            <xdr:cNvPr id="269182" name="Picture 217758">
              <a:extLst>
                <a:ext uri="{FF2B5EF4-FFF2-40B4-BE49-F238E27FC236}">
                  <a16:creationId xmlns:a16="http://schemas.microsoft.com/office/drawing/2014/main" id="{CF4EB0D4-3337-8452-4621-EA3C00D8DFC6}"/>
                </a:ext>
              </a:extLst>
            </xdr:cNvPr>
            <xdr:cNvPicPr>
              <a:picLocks noChangeAspect="1" noChangeArrowheads="1"/>
              <a:extLst>
                <a:ext uri="{84589F7E-364E-4C9E-8A38-B11213B215E9}">
                  <a14:cameraTool cellRange="'MEM. CÁLCULO'!$D$185:$N$191" spid="_x0000_s320209"/>
                </a:ext>
              </a:extLst>
            </xdr:cNvPicPr>
          </xdr:nvPicPr>
          <xdr:blipFill>
            <a:blip xmlns:r="http://schemas.openxmlformats.org/officeDocument/2006/relationships" r:embed="rId210"/>
            <a:srcRect/>
            <a:stretch>
              <a:fillRect/>
            </a:stretch>
          </xdr:blipFill>
          <xdr:spPr bwMode="auto">
            <a:xfrm>
              <a:off x="12359640" y="21800820"/>
              <a:ext cx="6400800" cy="9448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44</xdr:row>
          <xdr:rowOff>60960</xdr:rowOff>
        </xdr:from>
        <xdr:to>
          <xdr:col>10</xdr:col>
          <xdr:colOff>3169920</xdr:colOff>
          <xdr:row>44</xdr:row>
          <xdr:rowOff>1143000</xdr:rowOff>
        </xdr:to>
        <xdr:pic>
          <xdr:nvPicPr>
            <xdr:cNvPr id="269183" name="Picture 217759">
              <a:extLst>
                <a:ext uri="{FF2B5EF4-FFF2-40B4-BE49-F238E27FC236}">
                  <a16:creationId xmlns:a16="http://schemas.microsoft.com/office/drawing/2014/main" id="{42134509-DBC4-3F6D-8534-AFCEE64EE024}"/>
                </a:ext>
              </a:extLst>
            </xdr:cNvPr>
            <xdr:cNvPicPr>
              <a:picLocks noChangeAspect="1" noChangeArrowheads="1"/>
              <a:extLst>
                <a:ext uri="{84589F7E-364E-4C9E-8A38-B11213B215E9}">
                  <a14:cameraTool cellRange="'MEM. CÁLCULO'!$D$196:$N$203" spid="_x0000_s320210"/>
                </a:ext>
              </a:extLst>
            </xdr:cNvPicPr>
          </xdr:nvPicPr>
          <xdr:blipFill>
            <a:blip xmlns:r="http://schemas.openxmlformats.org/officeDocument/2006/relationships" r:embed="rId62"/>
            <a:srcRect/>
            <a:stretch>
              <a:fillRect/>
            </a:stretch>
          </xdr:blipFill>
          <xdr:spPr bwMode="auto">
            <a:xfrm>
              <a:off x="12336780" y="23088600"/>
              <a:ext cx="5486400" cy="10820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46</xdr:row>
          <xdr:rowOff>0</xdr:rowOff>
        </xdr:from>
        <xdr:to>
          <xdr:col>10</xdr:col>
          <xdr:colOff>3177540</xdr:colOff>
          <xdr:row>46</xdr:row>
          <xdr:rowOff>220980</xdr:rowOff>
        </xdr:to>
        <xdr:pic>
          <xdr:nvPicPr>
            <xdr:cNvPr id="269184" name="Picture 217760">
              <a:extLst>
                <a:ext uri="{FF2B5EF4-FFF2-40B4-BE49-F238E27FC236}">
                  <a16:creationId xmlns:a16="http://schemas.microsoft.com/office/drawing/2014/main" id="{16AD7DF4-1C6C-58E6-0537-DA5D62FDA5DE}"/>
                </a:ext>
              </a:extLst>
            </xdr:cNvPr>
            <xdr:cNvPicPr>
              <a:picLocks noChangeAspect="1" noChangeArrowheads="1"/>
              <a:extLst>
                <a:ext uri="{84589F7E-364E-4C9E-8A38-B11213B215E9}">
                  <a14:cameraTool cellRange="'MEM. CÁLCULO'!$D$208:$N$208" spid="_x0000_s320211"/>
                </a:ext>
              </a:extLst>
            </xdr:cNvPicPr>
          </xdr:nvPicPr>
          <xdr:blipFill>
            <a:blip xmlns:r="http://schemas.openxmlformats.org/officeDocument/2006/relationships" r:embed="rId7"/>
            <a:srcRect/>
            <a:stretch>
              <a:fillRect/>
            </a:stretch>
          </xdr:blipFill>
          <xdr:spPr bwMode="auto">
            <a:xfrm>
              <a:off x="12367260" y="25046940"/>
              <a:ext cx="5463540" cy="2209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48</xdr:row>
          <xdr:rowOff>0</xdr:rowOff>
        </xdr:from>
        <xdr:to>
          <xdr:col>11</xdr:col>
          <xdr:colOff>0</xdr:colOff>
          <xdr:row>48</xdr:row>
          <xdr:rowOff>944880</xdr:rowOff>
        </xdr:to>
        <xdr:pic>
          <xdr:nvPicPr>
            <xdr:cNvPr id="269185" name="Picture 217761">
              <a:extLst>
                <a:ext uri="{FF2B5EF4-FFF2-40B4-BE49-F238E27FC236}">
                  <a16:creationId xmlns:a16="http://schemas.microsoft.com/office/drawing/2014/main" id="{C5DF3031-3BF0-C901-D0B1-C07A284E6956}"/>
                </a:ext>
              </a:extLst>
            </xdr:cNvPr>
            <xdr:cNvPicPr>
              <a:picLocks noChangeAspect="1" noChangeArrowheads="1"/>
              <a:extLst>
                <a:ext uri="{84589F7E-364E-4C9E-8A38-B11213B215E9}">
                  <a14:cameraTool cellRange="'MEM. CÁLCULO'!$D$213:$N$219" spid="_x0000_s320212"/>
                </a:ext>
              </a:extLst>
            </xdr:cNvPicPr>
          </xdr:nvPicPr>
          <xdr:blipFill>
            <a:blip xmlns:r="http://schemas.openxmlformats.org/officeDocument/2006/relationships" r:embed="rId48"/>
            <a:srcRect/>
            <a:stretch>
              <a:fillRect/>
            </a:stretch>
          </xdr:blipFill>
          <xdr:spPr bwMode="auto">
            <a:xfrm>
              <a:off x="12367260" y="27561540"/>
              <a:ext cx="6393180" cy="9448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50</xdr:row>
          <xdr:rowOff>30480</xdr:rowOff>
        </xdr:from>
        <xdr:to>
          <xdr:col>11</xdr:col>
          <xdr:colOff>0</xdr:colOff>
          <xdr:row>50</xdr:row>
          <xdr:rowOff>807720</xdr:rowOff>
        </xdr:to>
        <xdr:pic>
          <xdr:nvPicPr>
            <xdr:cNvPr id="269186" name="Picture 217762">
              <a:extLst>
                <a:ext uri="{FF2B5EF4-FFF2-40B4-BE49-F238E27FC236}">
                  <a16:creationId xmlns:a16="http://schemas.microsoft.com/office/drawing/2014/main" id="{D555DCBB-E8F5-6B69-E55B-9801D0F952AE}"/>
                </a:ext>
              </a:extLst>
            </xdr:cNvPr>
            <xdr:cNvPicPr>
              <a:picLocks noChangeAspect="1" noChangeArrowheads="1"/>
              <a:extLst>
                <a:ext uri="{84589F7E-364E-4C9E-8A38-B11213B215E9}">
                  <a14:cameraTool cellRange="'MEM. CÁLCULO'!$D$224:$N$227" spid="_x0000_s320213"/>
                </a:ext>
              </a:extLst>
            </xdr:cNvPicPr>
          </xdr:nvPicPr>
          <xdr:blipFill>
            <a:blip xmlns:r="http://schemas.openxmlformats.org/officeDocument/2006/relationships" r:embed="rId211"/>
            <a:srcRect/>
            <a:stretch>
              <a:fillRect/>
            </a:stretch>
          </xdr:blipFill>
          <xdr:spPr bwMode="auto">
            <a:xfrm>
              <a:off x="12321540" y="31021020"/>
              <a:ext cx="6438900" cy="7772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55</xdr:row>
          <xdr:rowOff>60960</xdr:rowOff>
        </xdr:from>
        <xdr:to>
          <xdr:col>11</xdr:col>
          <xdr:colOff>0</xdr:colOff>
          <xdr:row>55</xdr:row>
          <xdr:rowOff>739140</xdr:rowOff>
        </xdr:to>
        <xdr:pic>
          <xdr:nvPicPr>
            <xdr:cNvPr id="269187" name="Picture 217763">
              <a:extLst>
                <a:ext uri="{FF2B5EF4-FFF2-40B4-BE49-F238E27FC236}">
                  <a16:creationId xmlns:a16="http://schemas.microsoft.com/office/drawing/2014/main" id="{5FDB0031-2A1A-00B4-ABB4-082A345C0B94}"/>
                </a:ext>
              </a:extLst>
            </xdr:cNvPr>
            <xdr:cNvPicPr>
              <a:picLocks noChangeAspect="1" noChangeArrowheads="1"/>
              <a:extLst>
                <a:ext uri="{84589F7E-364E-4C9E-8A38-B11213B215E9}">
                  <a14:cameraTool cellRange="'MEM. CÁLCULO'!$D$239:$N$243" spid="_x0000_s320214"/>
                </a:ext>
              </a:extLst>
            </xdr:cNvPicPr>
          </xdr:nvPicPr>
          <xdr:blipFill>
            <a:blip xmlns:r="http://schemas.openxmlformats.org/officeDocument/2006/relationships" r:embed="rId50"/>
            <a:srcRect/>
            <a:stretch>
              <a:fillRect/>
            </a:stretch>
          </xdr:blipFill>
          <xdr:spPr bwMode="auto">
            <a:xfrm>
              <a:off x="12321540" y="33467040"/>
              <a:ext cx="6438900" cy="6781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56</xdr:row>
          <xdr:rowOff>60960</xdr:rowOff>
        </xdr:from>
        <xdr:to>
          <xdr:col>11</xdr:col>
          <xdr:colOff>0</xdr:colOff>
          <xdr:row>56</xdr:row>
          <xdr:rowOff>701040</xdr:rowOff>
        </xdr:to>
        <xdr:pic>
          <xdr:nvPicPr>
            <xdr:cNvPr id="269188" name="Picture 217764">
              <a:extLst>
                <a:ext uri="{FF2B5EF4-FFF2-40B4-BE49-F238E27FC236}">
                  <a16:creationId xmlns:a16="http://schemas.microsoft.com/office/drawing/2014/main" id="{55A790D4-C0C7-F90E-9230-399DEFEFB995}"/>
                </a:ext>
              </a:extLst>
            </xdr:cNvPr>
            <xdr:cNvPicPr>
              <a:picLocks noChangeAspect="1" noChangeArrowheads="1"/>
              <a:extLst>
                <a:ext uri="{84589F7E-364E-4C9E-8A38-B11213B215E9}">
                  <a14:cameraTool cellRange="'MEM. CÁLCULO'!$D$249:$N$252" spid="_x0000_s320215"/>
                </a:ext>
              </a:extLst>
            </xdr:cNvPicPr>
          </xdr:nvPicPr>
          <xdr:blipFill>
            <a:blip xmlns:r="http://schemas.openxmlformats.org/officeDocument/2006/relationships" r:embed="rId51"/>
            <a:srcRect/>
            <a:stretch>
              <a:fillRect/>
            </a:stretch>
          </xdr:blipFill>
          <xdr:spPr bwMode="auto">
            <a:xfrm>
              <a:off x="12336780" y="34549080"/>
              <a:ext cx="6423660" cy="6400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53340</xdr:colOff>
          <xdr:row>60</xdr:row>
          <xdr:rowOff>30480</xdr:rowOff>
        </xdr:from>
        <xdr:to>
          <xdr:col>11</xdr:col>
          <xdr:colOff>0</xdr:colOff>
          <xdr:row>60</xdr:row>
          <xdr:rowOff>1112520</xdr:rowOff>
        </xdr:to>
        <xdr:pic>
          <xdr:nvPicPr>
            <xdr:cNvPr id="269189" name="Picture 217765">
              <a:extLst>
                <a:ext uri="{FF2B5EF4-FFF2-40B4-BE49-F238E27FC236}">
                  <a16:creationId xmlns:a16="http://schemas.microsoft.com/office/drawing/2014/main" id="{98825959-205F-6E34-7CB8-4B6AF1C4BE05}"/>
                </a:ext>
              </a:extLst>
            </xdr:cNvPr>
            <xdr:cNvPicPr>
              <a:picLocks noChangeAspect="1" noChangeArrowheads="1"/>
              <a:extLst>
                <a:ext uri="{84589F7E-364E-4C9E-8A38-B11213B215E9}">
                  <a14:cameraTool cellRange="'MEM. CÁLCULO'!$D$259:$N$266" spid="_x0000_s320216"/>
                </a:ext>
              </a:extLst>
            </xdr:cNvPicPr>
          </xdr:nvPicPr>
          <xdr:blipFill>
            <a:blip xmlns:r="http://schemas.openxmlformats.org/officeDocument/2006/relationships" r:embed="rId64"/>
            <a:srcRect/>
            <a:stretch>
              <a:fillRect/>
            </a:stretch>
          </xdr:blipFill>
          <xdr:spPr bwMode="auto">
            <a:xfrm>
              <a:off x="12329160" y="37536120"/>
              <a:ext cx="6431280" cy="10820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53340</xdr:colOff>
          <xdr:row>64</xdr:row>
          <xdr:rowOff>53340</xdr:rowOff>
        </xdr:from>
        <xdr:to>
          <xdr:col>11</xdr:col>
          <xdr:colOff>0</xdr:colOff>
          <xdr:row>64</xdr:row>
          <xdr:rowOff>731520</xdr:rowOff>
        </xdr:to>
        <xdr:pic>
          <xdr:nvPicPr>
            <xdr:cNvPr id="269190" name="Picture 217766">
              <a:extLst>
                <a:ext uri="{FF2B5EF4-FFF2-40B4-BE49-F238E27FC236}">
                  <a16:creationId xmlns:a16="http://schemas.microsoft.com/office/drawing/2014/main" id="{8F12647B-9430-FA13-7201-B76392654EC7}"/>
                </a:ext>
              </a:extLst>
            </xdr:cNvPr>
            <xdr:cNvPicPr>
              <a:picLocks noChangeAspect="1" noChangeArrowheads="1"/>
              <a:extLst>
                <a:ext uri="{84589F7E-364E-4C9E-8A38-B11213B215E9}">
                  <a14:cameraTool cellRange="'MEM. CÁLCULO'!$D$282:$N$286" spid="_x0000_s320217"/>
                </a:ext>
              </a:extLst>
            </xdr:cNvPicPr>
          </xdr:nvPicPr>
          <xdr:blipFill>
            <a:blip xmlns:r="http://schemas.openxmlformats.org/officeDocument/2006/relationships" r:embed="rId65"/>
            <a:srcRect/>
            <a:stretch>
              <a:fillRect/>
            </a:stretch>
          </xdr:blipFill>
          <xdr:spPr bwMode="auto">
            <a:xfrm>
              <a:off x="12329160" y="40706040"/>
              <a:ext cx="6431280" cy="6781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66</xdr:row>
          <xdr:rowOff>30480</xdr:rowOff>
        </xdr:from>
        <xdr:to>
          <xdr:col>11</xdr:col>
          <xdr:colOff>0</xdr:colOff>
          <xdr:row>66</xdr:row>
          <xdr:rowOff>571500</xdr:rowOff>
        </xdr:to>
        <xdr:pic>
          <xdr:nvPicPr>
            <xdr:cNvPr id="269191" name="Picture 217767">
              <a:extLst>
                <a:ext uri="{FF2B5EF4-FFF2-40B4-BE49-F238E27FC236}">
                  <a16:creationId xmlns:a16="http://schemas.microsoft.com/office/drawing/2014/main" id="{70BC2BE7-B709-6335-E9F0-0D58BC39D3C3}"/>
                </a:ext>
              </a:extLst>
            </xdr:cNvPr>
            <xdr:cNvPicPr>
              <a:picLocks noChangeAspect="1" noChangeArrowheads="1"/>
              <a:extLst>
                <a:ext uri="{84589F7E-364E-4C9E-8A38-B11213B215E9}">
                  <a14:cameraTool cellRange="'MEM. CÁLCULO'!$D$291:$N$294" spid="_x0000_s320218"/>
                </a:ext>
              </a:extLst>
            </xdr:cNvPicPr>
          </xdr:nvPicPr>
          <xdr:blipFill>
            <a:blip xmlns:r="http://schemas.openxmlformats.org/officeDocument/2006/relationships" r:embed="rId14"/>
            <a:srcRect/>
            <a:stretch>
              <a:fillRect/>
            </a:stretch>
          </xdr:blipFill>
          <xdr:spPr bwMode="auto">
            <a:xfrm>
              <a:off x="12336780" y="41871900"/>
              <a:ext cx="6423660" cy="5410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74</xdr:row>
          <xdr:rowOff>53340</xdr:rowOff>
        </xdr:from>
        <xdr:to>
          <xdr:col>11</xdr:col>
          <xdr:colOff>0</xdr:colOff>
          <xdr:row>75</xdr:row>
          <xdr:rowOff>121920</xdr:rowOff>
        </xdr:to>
        <xdr:pic>
          <xdr:nvPicPr>
            <xdr:cNvPr id="269192" name="Picture 217768">
              <a:extLst>
                <a:ext uri="{FF2B5EF4-FFF2-40B4-BE49-F238E27FC236}">
                  <a16:creationId xmlns:a16="http://schemas.microsoft.com/office/drawing/2014/main" id="{63D52D49-30A5-F67A-89FD-44317BEF5355}"/>
                </a:ext>
              </a:extLst>
            </xdr:cNvPr>
            <xdr:cNvPicPr>
              <a:picLocks noChangeAspect="1" noChangeArrowheads="1"/>
              <a:extLst>
                <a:ext uri="{84589F7E-364E-4C9E-8A38-B11213B215E9}">
                  <a14:cameraTool cellRange="'MEM. CÁLCULO'!$D$330:$N$334" spid="_x0000_s320219"/>
                </a:ext>
              </a:extLst>
            </xdr:cNvPicPr>
          </xdr:nvPicPr>
          <xdr:blipFill>
            <a:blip xmlns:r="http://schemas.openxmlformats.org/officeDocument/2006/relationships" r:embed="rId67"/>
            <a:srcRect/>
            <a:stretch>
              <a:fillRect/>
            </a:stretch>
          </xdr:blipFill>
          <xdr:spPr bwMode="auto">
            <a:xfrm>
              <a:off x="12306300" y="47876460"/>
              <a:ext cx="6454140" cy="93726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72</xdr:row>
          <xdr:rowOff>91440</xdr:rowOff>
        </xdr:from>
        <xdr:to>
          <xdr:col>11</xdr:col>
          <xdr:colOff>0</xdr:colOff>
          <xdr:row>72</xdr:row>
          <xdr:rowOff>769620</xdr:rowOff>
        </xdr:to>
        <xdr:pic>
          <xdr:nvPicPr>
            <xdr:cNvPr id="269193" name="Picture 217769">
              <a:extLst>
                <a:ext uri="{FF2B5EF4-FFF2-40B4-BE49-F238E27FC236}">
                  <a16:creationId xmlns:a16="http://schemas.microsoft.com/office/drawing/2014/main" id="{7D0FE12E-1DE2-7D0E-2E8A-D763747E9662}"/>
                </a:ext>
              </a:extLst>
            </xdr:cNvPr>
            <xdr:cNvPicPr>
              <a:picLocks noChangeAspect="1" noChangeArrowheads="1"/>
              <a:extLst>
                <a:ext uri="{84589F7E-364E-4C9E-8A38-B11213B215E9}">
                  <a14:cameraTool cellRange="'MEM. CÁLCULO'!$D$321:$N$325" spid="_x0000_s320220"/>
                </a:ext>
              </a:extLst>
            </xdr:cNvPicPr>
          </xdr:nvPicPr>
          <xdr:blipFill>
            <a:blip xmlns:r="http://schemas.openxmlformats.org/officeDocument/2006/relationships" r:embed="rId68"/>
            <a:srcRect/>
            <a:stretch>
              <a:fillRect/>
            </a:stretch>
          </xdr:blipFill>
          <xdr:spPr bwMode="auto">
            <a:xfrm>
              <a:off x="12336780" y="44592240"/>
              <a:ext cx="6423660" cy="6781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123</xdr:row>
          <xdr:rowOff>38100</xdr:rowOff>
        </xdr:from>
        <xdr:to>
          <xdr:col>11</xdr:col>
          <xdr:colOff>0</xdr:colOff>
          <xdr:row>123</xdr:row>
          <xdr:rowOff>579120</xdr:rowOff>
        </xdr:to>
        <xdr:pic>
          <xdr:nvPicPr>
            <xdr:cNvPr id="269194" name="Picture 217770">
              <a:extLst>
                <a:ext uri="{FF2B5EF4-FFF2-40B4-BE49-F238E27FC236}">
                  <a16:creationId xmlns:a16="http://schemas.microsoft.com/office/drawing/2014/main" id="{02622429-E273-4AFD-244D-FDE987007F5C}"/>
                </a:ext>
              </a:extLst>
            </xdr:cNvPr>
            <xdr:cNvPicPr>
              <a:picLocks noChangeAspect="1" noChangeArrowheads="1"/>
              <a:extLst>
                <a:ext uri="{84589F7E-364E-4C9E-8A38-B11213B215E9}">
                  <a14:cameraTool cellRange="'MEM. CÁLCULO'!$D$527:$N$530" spid="_x0000_s320221"/>
                </a:ext>
              </a:extLst>
            </xdr:cNvPicPr>
          </xdr:nvPicPr>
          <xdr:blipFill>
            <a:blip xmlns:r="http://schemas.openxmlformats.org/officeDocument/2006/relationships" r:embed="rId212"/>
            <a:srcRect/>
            <a:stretch>
              <a:fillRect/>
            </a:stretch>
          </xdr:blipFill>
          <xdr:spPr bwMode="auto">
            <a:xfrm>
              <a:off x="12321540" y="71460360"/>
              <a:ext cx="6438900" cy="5410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53340</xdr:colOff>
          <xdr:row>125</xdr:row>
          <xdr:rowOff>76200</xdr:rowOff>
        </xdr:from>
        <xdr:to>
          <xdr:col>11</xdr:col>
          <xdr:colOff>0</xdr:colOff>
          <xdr:row>125</xdr:row>
          <xdr:rowOff>320040</xdr:rowOff>
        </xdr:to>
        <xdr:pic>
          <xdr:nvPicPr>
            <xdr:cNvPr id="269195" name="Picture 217771">
              <a:extLst>
                <a:ext uri="{FF2B5EF4-FFF2-40B4-BE49-F238E27FC236}">
                  <a16:creationId xmlns:a16="http://schemas.microsoft.com/office/drawing/2014/main" id="{CFB57D76-C750-B8FB-3EDD-F3B0BFDB1DCF}"/>
                </a:ext>
              </a:extLst>
            </xdr:cNvPr>
            <xdr:cNvPicPr>
              <a:picLocks noChangeAspect="1" noChangeArrowheads="1"/>
              <a:extLst>
                <a:ext uri="{84589F7E-364E-4C9E-8A38-B11213B215E9}">
                  <a14:cameraTool cellRange="'MEM. CÁLCULO'!$D$535:$N$535" spid="_x0000_s320222"/>
                </a:ext>
              </a:extLst>
            </xdr:cNvPicPr>
          </xdr:nvPicPr>
          <xdr:blipFill>
            <a:blip xmlns:r="http://schemas.openxmlformats.org/officeDocument/2006/relationships" r:embed="rId18"/>
            <a:srcRect/>
            <a:stretch>
              <a:fillRect/>
            </a:stretch>
          </xdr:blipFill>
          <xdr:spPr bwMode="auto">
            <a:xfrm>
              <a:off x="12329160" y="72450960"/>
              <a:ext cx="6431280" cy="2438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127</xdr:row>
          <xdr:rowOff>60960</xdr:rowOff>
        </xdr:from>
        <xdr:to>
          <xdr:col>11</xdr:col>
          <xdr:colOff>0</xdr:colOff>
          <xdr:row>127</xdr:row>
          <xdr:rowOff>281940</xdr:rowOff>
        </xdr:to>
        <xdr:pic>
          <xdr:nvPicPr>
            <xdr:cNvPr id="269196" name="Picture 217772">
              <a:extLst>
                <a:ext uri="{FF2B5EF4-FFF2-40B4-BE49-F238E27FC236}">
                  <a16:creationId xmlns:a16="http://schemas.microsoft.com/office/drawing/2014/main" id="{4DCB7F6F-D568-DA01-37E9-7EBB5F019436}"/>
                </a:ext>
              </a:extLst>
            </xdr:cNvPr>
            <xdr:cNvPicPr>
              <a:picLocks noChangeAspect="1" noChangeArrowheads="1"/>
              <a:extLst>
                <a:ext uri="{84589F7E-364E-4C9E-8A38-B11213B215E9}">
                  <a14:cameraTool cellRange="'MEM. CÁLCULO'!$D$540:$N$540" spid="_x0000_s320223"/>
                </a:ext>
              </a:extLst>
            </xdr:cNvPicPr>
          </xdr:nvPicPr>
          <xdr:blipFill>
            <a:blip xmlns:r="http://schemas.openxmlformats.org/officeDocument/2006/relationships" r:embed="rId19"/>
            <a:srcRect/>
            <a:stretch>
              <a:fillRect/>
            </a:stretch>
          </xdr:blipFill>
          <xdr:spPr bwMode="auto">
            <a:xfrm>
              <a:off x="12306300" y="73441560"/>
              <a:ext cx="6454140" cy="2209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135</xdr:row>
          <xdr:rowOff>53340</xdr:rowOff>
        </xdr:from>
        <xdr:to>
          <xdr:col>11</xdr:col>
          <xdr:colOff>0</xdr:colOff>
          <xdr:row>135</xdr:row>
          <xdr:rowOff>998220</xdr:rowOff>
        </xdr:to>
        <xdr:pic>
          <xdr:nvPicPr>
            <xdr:cNvPr id="269197" name="Picture 217773">
              <a:extLst>
                <a:ext uri="{FF2B5EF4-FFF2-40B4-BE49-F238E27FC236}">
                  <a16:creationId xmlns:a16="http://schemas.microsoft.com/office/drawing/2014/main" id="{CEC08EE4-FD26-A254-67E4-95AC31386913}"/>
                </a:ext>
              </a:extLst>
            </xdr:cNvPr>
            <xdr:cNvPicPr>
              <a:picLocks noChangeAspect="1" noChangeArrowheads="1"/>
              <a:extLst>
                <a:ext uri="{84589F7E-364E-4C9E-8A38-B11213B215E9}">
                  <a14:cameraTool cellRange="'MEM. CÁLCULO'!$D$557:$N$563" spid="_x0000_s320224"/>
                </a:ext>
              </a:extLst>
            </xdr:cNvPicPr>
          </xdr:nvPicPr>
          <xdr:blipFill>
            <a:blip xmlns:r="http://schemas.openxmlformats.org/officeDocument/2006/relationships" r:embed="rId213"/>
            <a:srcRect/>
            <a:stretch>
              <a:fillRect/>
            </a:stretch>
          </xdr:blipFill>
          <xdr:spPr bwMode="auto">
            <a:xfrm>
              <a:off x="12321540" y="76619100"/>
              <a:ext cx="6438900" cy="9448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140</xdr:row>
          <xdr:rowOff>45720</xdr:rowOff>
        </xdr:from>
        <xdr:to>
          <xdr:col>11</xdr:col>
          <xdr:colOff>0</xdr:colOff>
          <xdr:row>140</xdr:row>
          <xdr:rowOff>586740</xdr:rowOff>
        </xdr:to>
        <xdr:pic>
          <xdr:nvPicPr>
            <xdr:cNvPr id="269198" name="Picture 217774">
              <a:extLst>
                <a:ext uri="{FF2B5EF4-FFF2-40B4-BE49-F238E27FC236}">
                  <a16:creationId xmlns:a16="http://schemas.microsoft.com/office/drawing/2014/main" id="{D53DBA03-C294-B12C-A143-DEAA2576D754}"/>
                </a:ext>
              </a:extLst>
            </xdr:cNvPr>
            <xdr:cNvPicPr>
              <a:picLocks noChangeAspect="1" noChangeArrowheads="1"/>
              <a:extLst>
                <a:ext uri="{84589F7E-364E-4C9E-8A38-B11213B215E9}">
                  <a14:cameraTool cellRange="'MEM. CÁLCULO'!$D$579:$N$582" spid="_x0000_s320225"/>
                </a:ext>
              </a:extLst>
            </xdr:cNvPicPr>
          </xdr:nvPicPr>
          <xdr:blipFill>
            <a:blip xmlns:r="http://schemas.openxmlformats.org/officeDocument/2006/relationships" r:embed="rId21"/>
            <a:srcRect/>
            <a:stretch>
              <a:fillRect/>
            </a:stretch>
          </xdr:blipFill>
          <xdr:spPr bwMode="auto">
            <a:xfrm>
              <a:off x="12306300" y="82966560"/>
              <a:ext cx="6454140" cy="5410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53340</xdr:colOff>
          <xdr:row>142</xdr:row>
          <xdr:rowOff>53340</xdr:rowOff>
        </xdr:from>
        <xdr:to>
          <xdr:col>11</xdr:col>
          <xdr:colOff>0</xdr:colOff>
          <xdr:row>142</xdr:row>
          <xdr:rowOff>723900</xdr:rowOff>
        </xdr:to>
        <xdr:pic>
          <xdr:nvPicPr>
            <xdr:cNvPr id="269199" name="Picture 217775">
              <a:extLst>
                <a:ext uri="{FF2B5EF4-FFF2-40B4-BE49-F238E27FC236}">
                  <a16:creationId xmlns:a16="http://schemas.microsoft.com/office/drawing/2014/main" id="{D2CBECB3-C1C4-F5E3-A1E2-B8CBBC7E58E6}"/>
                </a:ext>
              </a:extLst>
            </xdr:cNvPr>
            <xdr:cNvPicPr>
              <a:picLocks noChangeAspect="1" noChangeArrowheads="1"/>
              <a:extLst>
                <a:ext uri="{84589F7E-364E-4C9E-8A38-B11213B215E9}">
                  <a14:cameraTool cellRange="'MEM. CÁLCULO'!$D$587:$N$591" spid="_x0000_s320226"/>
                </a:ext>
              </a:extLst>
            </xdr:cNvPicPr>
          </xdr:nvPicPr>
          <xdr:blipFill>
            <a:blip xmlns:r="http://schemas.openxmlformats.org/officeDocument/2006/relationships" r:embed="rId71"/>
            <a:srcRect/>
            <a:stretch>
              <a:fillRect/>
            </a:stretch>
          </xdr:blipFill>
          <xdr:spPr bwMode="auto">
            <a:xfrm>
              <a:off x="12329160" y="84764880"/>
              <a:ext cx="6431280" cy="67056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144</xdr:row>
          <xdr:rowOff>53340</xdr:rowOff>
        </xdr:from>
        <xdr:to>
          <xdr:col>11</xdr:col>
          <xdr:colOff>0</xdr:colOff>
          <xdr:row>144</xdr:row>
          <xdr:rowOff>861060</xdr:rowOff>
        </xdr:to>
        <xdr:pic>
          <xdr:nvPicPr>
            <xdr:cNvPr id="269200" name="Picture 217776">
              <a:extLst>
                <a:ext uri="{FF2B5EF4-FFF2-40B4-BE49-F238E27FC236}">
                  <a16:creationId xmlns:a16="http://schemas.microsoft.com/office/drawing/2014/main" id="{E9AFAD77-B657-9D48-0BA2-46C28CFB1BC6}"/>
                </a:ext>
              </a:extLst>
            </xdr:cNvPr>
            <xdr:cNvPicPr>
              <a:picLocks noChangeAspect="1" noChangeArrowheads="1"/>
              <a:extLst>
                <a:ext uri="{84589F7E-364E-4C9E-8A38-B11213B215E9}">
                  <a14:cameraTool cellRange="'MEM. CÁLCULO'!$D$596:$N$601" spid="_x0000_s320227"/>
                </a:ext>
              </a:extLst>
            </xdr:cNvPicPr>
          </xdr:nvPicPr>
          <xdr:blipFill>
            <a:blip xmlns:r="http://schemas.openxmlformats.org/officeDocument/2006/relationships" r:embed="rId214"/>
            <a:srcRect/>
            <a:stretch>
              <a:fillRect/>
            </a:stretch>
          </xdr:blipFill>
          <xdr:spPr bwMode="auto">
            <a:xfrm>
              <a:off x="12352020" y="87447120"/>
              <a:ext cx="6408420" cy="8077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145</xdr:row>
          <xdr:rowOff>60960</xdr:rowOff>
        </xdr:from>
        <xdr:to>
          <xdr:col>11</xdr:col>
          <xdr:colOff>0</xdr:colOff>
          <xdr:row>145</xdr:row>
          <xdr:rowOff>609600</xdr:rowOff>
        </xdr:to>
        <xdr:pic>
          <xdr:nvPicPr>
            <xdr:cNvPr id="269201" name="Picture 82872">
              <a:extLst>
                <a:ext uri="{FF2B5EF4-FFF2-40B4-BE49-F238E27FC236}">
                  <a16:creationId xmlns:a16="http://schemas.microsoft.com/office/drawing/2014/main" id="{453EBE69-5CAC-3808-0263-78A3DB24F7A8}"/>
                </a:ext>
              </a:extLst>
            </xdr:cNvPr>
            <xdr:cNvPicPr>
              <a:picLocks noChangeAspect="1" noChangeArrowheads="1"/>
              <a:extLst>
                <a:ext uri="{84589F7E-364E-4C9E-8A38-B11213B215E9}">
                  <a14:cameraTool cellRange="'MEM. CÁLCULO'!$D$606:$N$609" spid="_x0000_s320228"/>
                </a:ext>
              </a:extLst>
            </xdr:cNvPicPr>
          </xdr:nvPicPr>
          <xdr:blipFill>
            <a:blip xmlns:r="http://schemas.openxmlformats.org/officeDocument/2006/relationships" r:embed="rId96"/>
            <a:srcRect/>
            <a:stretch>
              <a:fillRect/>
            </a:stretch>
          </xdr:blipFill>
          <xdr:spPr bwMode="auto">
            <a:xfrm>
              <a:off x="12321540" y="88666320"/>
              <a:ext cx="6438900" cy="5486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53340</xdr:colOff>
          <xdr:row>147</xdr:row>
          <xdr:rowOff>53340</xdr:rowOff>
        </xdr:from>
        <xdr:to>
          <xdr:col>11</xdr:col>
          <xdr:colOff>0</xdr:colOff>
          <xdr:row>147</xdr:row>
          <xdr:rowOff>594360</xdr:rowOff>
        </xdr:to>
        <xdr:pic>
          <xdr:nvPicPr>
            <xdr:cNvPr id="269202" name="Picture 82873">
              <a:extLst>
                <a:ext uri="{FF2B5EF4-FFF2-40B4-BE49-F238E27FC236}">
                  <a16:creationId xmlns:a16="http://schemas.microsoft.com/office/drawing/2014/main" id="{8EBD9B34-9D8A-1D64-5F5B-E58B07375999}"/>
                </a:ext>
              </a:extLst>
            </xdr:cNvPr>
            <xdr:cNvPicPr>
              <a:picLocks noChangeAspect="1" noChangeArrowheads="1"/>
              <a:extLst>
                <a:ext uri="{84589F7E-364E-4C9E-8A38-B11213B215E9}">
                  <a14:cameraTool cellRange="'MEM. CÁLCULO'!$D$614:$N$617" spid="_x0000_s320229"/>
                </a:ext>
              </a:extLst>
            </xdr:cNvPicPr>
          </xdr:nvPicPr>
          <xdr:blipFill>
            <a:blip xmlns:r="http://schemas.openxmlformats.org/officeDocument/2006/relationships" r:embed="rId25"/>
            <a:srcRect/>
            <a:stretch>
              <a:fillRect/>
            </a:stretch>
          </xdr:blipFill>
          <xdr:spPr bwMode="auto">
            <a:xfrm>
              <a:off x="12329160" y="90304620"/>
              <a:ext cx="6431280" cy="5410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150</xdr:row>
          <xdr:rowOff>60960</xdr:rowOff>
        </xdr:from>
        <xdr:to>
          <xdr:col>11</xdr:col>
          <xdr:colOff>0</xdr:colOff>
          <xdr:row>150</xdr:row>
          <xdr:rowOff>1127760</xdr:rowOff>
        </xdr:to>
        <xdr:pic>
          <xdr:nvPicPr>
            <xdr:cNvPr id="269203" name="Picture 82874">
              <a:extLst>
                <a:ext uri="{FF2B5EF4-FFF2-40B4-BE49-F238E27FC236}">
                  <a16:creationId xmlns:a16="http://schemas.microsoft.com/office/drawing/2014/main" id="{B5E54287-8C12-A796-2A37-855C60C17528}"/>
                </a:ext>
              </a:extLst>
            </xdr:cNvPr>
            <xdr:cNvPicPr>
              <a:picLocks noChangeAspect="1" noChangeArrowheads="1"/>
              <a:extLst>
                <a:ext uri="{84589F7E-364E-4C9E-8A38-B11213B215E9}">
                  <a14:cameraTool cellRange="'MEM. CÁLCULO'!$D$628:$N$635" spid="_x0000_s320230"/>
                </a:ext>
              </a:extLst>
            </xdr:cNvPicPr>
          </xdr:nvPicPr>
          <xdr:blipFill>
            <a:blip xmlns:r="http://schemas.openxmlformats.org/officeDocument/2006/relationships" r:embed="rId74"/>
            <a:srcRect/>
            <a:stretch>
              <a:fillRect/>
            </a:stretch>
          </xdr:blipFill>
          <xdr:spPr bwMode="auto">
            <a:xfrm>
              <a:off x="12321540" y="92087700"/>
              <a:ext cx="6438900" cy="106680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53340</xdr:colOff>
          <xdr:row>152</xdr:row>
          <xdr:rowOff>160020</xdr:rowOff>
        </xdr:from>
        <xdr:to>
          <xdr:col>11</xdr:col>
          <xdr:colOff>0</xdr:colOff>
          <xdr:row>154</xdr:row>
          <xdr:rowOff>7619</xdr:rowOff>
        </xdr:to>
        <xdr:pic>
          <xdr:nvPicPr>
            <xdr:cNvPr id="269204" name="Picture 82875">
              <a:extLst>
                <a:ext uri="{FF2B5EF4-FFF2-40B4-BE49-F238E27FC236}">
                  <a16:creationId xmlns:a16="http://schemas.microsoft.com/office/drawing/2014/main" id="{48F9A51E-49E0-F7B7-B622-0B74D1BAA27A}"/>
                </a:ext>
              </a:extLst>
            </xdr:cNvPr>
            <xdr:cNvPicPr>
              <a:picLocks noChangeAspect="1" noChangeArrowheads="1"/>
              <a:extLst>
                <a:ext uri="{84589F7E-364E-4C9E-8A38-B11213B215E9}">
                  <a14:cameraTool cellRange="'MEM. CÁLCULO'!$D$640:$N$645" spid="_x0000_s320231"/>
                </a:ext>
              </a:extLst>
            </xdr:cNvPicPr>
          </xdr:nvPicPr>
          <xdr:blipFill>
            <a:blip xmlns:r="http://schemas.openxmlformats.org/officeDocument/2006/relationships" r:embed="rId215"/>
            <a:srcRect/>
            <a:stretch>
              <a:fillRect/>
            </a:stretch>
          </xdr:blipFill>
          <xdr:spPr bwMode="auto">
            <a:xfrm>
              <a:off x="12329160" y="94335600"/>
              <a:ext cx="6431280" cy="10439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53340</xdr:colOff>
          <xdr:row>156</xdr:row>
          <xdr:rowOff>137160</xdr:rowOff>
        </xdr:from>
        <xdr:to>
          <xdr:col>11</xdr:col>
          <xdr:colOff>0</xdr:colOff>
          <xdr:row>157</xdr:row>
          <xdr:rowOff>182880</xdr:rowOff>
        </xdr:to>
        <xdr:pic>
          <xdr:nvPicPr>
            <xdr:cNvPr id="269205" name="Picture 82876">
              <a:extLst>
                <a:ext uri="{FF2B5EF4-FFF2-40B4-BE49-F238E27FC236}">
                  <a16:creationId xmlns:a16="http://schemas.microsoft.com/office/drawing/2014/main" id="{12628B83-7A98-E3B4-6720-AD1DB89B93C5}"/>
                </a:ext>
              </a:extLst>
            </xdr:cNvPr>
            <xdr:cNvPicPr>
              <a:picLocks noChangeAspect="1" noChangeArrowheads="1"/>
              <a:extLst>
                <a:ext uri="{84589F7E-364E-4C9E-8A38-B11213B215E9}">
                  <a14:cameraTool cellRange="'MEM. CÁLCULO'!$D$655:$N$659" spid="_x0000_s320232"/>
                </a:ext>
              </a:extLst>
            </xdr:cNvPicPr>
          </xdr:nvPicPr>
          <xdr:blipFill>
            <a:blip xmlns:r="http://schemas.openxmlformats.org/officeDocument/2006/relationships" r:embed="rId28"/>
            <a:srcRect/>
            <a:stretch>
              <a:fillRect/>
            </a:stretch>
          </xdr:blipFill>
          <xdr:spPr bwMode="auto">
            <a:xfrm>
              <a:off x="12329160" y="95996760"/>
              <a:ext cx="6431280" cy="8305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191</xdr:row>
          <xdr:rowOff>45720</xdr:rowOff>
        </xdr:from>
        <xdr:to>
          <xdr:col>11</xdr:col>
          <xdr:colOff>0</xdr:colOff>
          <xdr:row>191</xdr:row>
          <xdr:rowOff>723900</xdr:rowOff>
        </xdr:to>
        <xdr:pic>
          <xdr:nvPicPr>
            <xdr:cNvPr id="269206" name="Picture 82877">
              <a:extLst>
                <a:ext uri="{FF2B5EF4-FFF2-40B4-BE49-F238E27FC236}">
                  <a16:creationId xmlns:a16="http://schemas.microsoft.com/office/drawing/2014/main" id="{CE0FDAAA-0859-2EC9-7F32-6F30FBDD0FF6}"/>
                </a:ext>
              </a:extLst>
            </xdr:cNvPr>
            <xdr:cNvPicPr>
              <a:picLocks noChangeAspect="1" noChangeArrowheads="1"/>
              <a:extLst>
                <a:ext uri="{84589F7E-364E-4C9E-8A38-B11213B215E9}">
                  <a14:cameraTool cellRange="'MEM. CÁLCULO'!$D$751:$N$755" spid="_x0000_s320233"/>
                </a:ext>
              </a:extLst>
            </xdr:cNvPicPr>
          </xdr:nvPicPr>
          <xdr:blipFill>
            <a:blip xmlns:r="http://schemas.openxmlformats.org/officeDocument/2006/relationships" r:embed="rId216"/>
            <a:srcRect/>
            <a:stretch>
              <a:fillRect/>
            </a:stretch>
          </xdr:blipFill>
          <xdr:spPr bwMode="auto">
            <a:xfrm>
              <a:off x="12344400" y="117401340"/>
              <a:ext cx="6416040" cy="6781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192</xdr:row>
          <xdr:rowOff>83820</xdr:rowOff>
        </xdr:from>
        <xdr:to>
          <xdr:col>11</xdr:col>
          <xdr:colOff>0</xdr:colOff>
          <xdr:row>192</xdr:row>
          <xdr:rowOff>762000</xdr:rowOff>
        </xdr:to>
        <xdr:pic>
          <xdr:nvPicPr>
            <xdr:cNvPr id="269207" name="Picture 82878">
              <a:extLst>
                <a:ext uri="{FF2B5EF4-FFF2-40B4-BE49-F238E27FC236}">
                  <a16:creationId xmlns:a16="http://schemas.microsoft.com/office/drawing/2014/main" id="{64778F69-7E83-1F9E-B987-11BD70283CBA}"/>
                </a:ext>
              </a:extLst>
            </xdr:cNvPr>
            <xdr:cNvPicPr>
              <a:picLocks noChangeAspect="1" noChangeArrowheads="1"/>
              <a:extLst>
                <a:ext uri="{84589F7E-364E-4C9E-8A38-B11213B215E9}">
                  <a14:cameraTool cellRange="'MEM. CÁLCULO'!$D$760:$N$764" spid="_x0000_s320234"/>
                </a:ext>
              </a:extLst>
            </xdr:cNvPicPr>
          </xdr:nvPicPr>
          <xdr:blipFill>
            <a:blip xmlns:r="http://schemas.openxmlformats.org/officeDocument/2006/relationships" r:embed="rId127"/>
            <a:srcRect/>
            <a:stretch>
              <a:fillRect/>
            </a:stretch>
          </xdr:blipFill>
          <xdr:spPr bwMode="auto">
            <a:xfrm>
              <a:off x="12321540" y="118437660"/>
              <a:ext cx="6438900" cy="6781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38</xdr:row>
          <xdr:rowOff>129540</xdr:rowOff>
        </xdr:from>
        <xdr:to>
          <xdr:col>11</xdr:col>
          <xdr:colOff>0</xdr:colOff>
          <xdr:row>39</xdr:row>
          <xdr:rowOff>1341120</xdr:rowOff>
        </xdr:to>
        <xdr:pic>
          <xdr:nvPicPr>
            <xdr:cNvPr id="300084" name="Imagem 4">
              <a:extLst>
                <a:ext uri="{FF2B5EF4-FFF2-40B4-BE49-F238E27FC236}">
                  <a16:creationId xmlns:a16="http://schemas.microsoft.com/office/drawing/2014/main" id="{F3DF592C-D7C8-B40B-A159-503B1FA607D8}"/>
                </a:ext>
              </a:extLst>
            </xdr:cNvPr>
            <xdr:cNvPicPr>
              <a:picLocks noChangeAspect="1" noChangeArrowheads="1"/>
              <a:extLst>
                <a:ext uri="{84589F7E-364E-4C9E-8A38-B11213B215E9}">
                  <a14:cameraTool cellRange="'MEM. CÁLCULO'!$D$168:$N$175" spid="_x0000_s320235"/>
                </a:ext>
              </a:extLst>
            </xdr:cNvPicPr>
          </xdr:nvPicPr>
          <xdr:blipFill>
            <a:blip xmlns:r="http://schemas.openxmlformats.org/officeDocument/2006/relationships" r:embed="rId217"/>
            <a:srcRect/>
            <a:stretch>
              <a:fillRect/>
            </a:stretch>
          </xdr:blipFill>
          <xdr:spPr bwMode="auto">
            <a:xfrm>
              <a:off x="12352020" y="18889980"/>
              <a:ext cx="6408420" cy="13792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121920</xdr:colOff>
          <xdr:row>17</xdr:row>
          <xdr:rowOff>137160</xdr:rowOff>
        </xdr:from>
        <xdr:to>
          <xdr:col>11</xdr:col>
          <xdr:colOff>0</xdr:colOff>
          <xdr:row>18</xdr:row>
          <xdr:rowOff>53340</xdr:rowOff>
        </xdr:to>
        <xdr:pic>
          <xdr:nvPicPr>
            <xdr:cNvPr id="300085" name="Imagem 5">
              <a:extLst>
                <a:ext uri="{FF2B5EF4-FFF2-40B4-BE49-F238E27FC236}">
                  <a16:creationId xmlns:a16="http://schemas.microsoft.com/office/drawing/2014/main" id="{154B8367-9DBF-7140-660A-8E3D7FB6B36E}"/>
                </a:ext>
              </a:extLst>
            </xdr:cNvPr>
            <xdr:cNvPicPr>
              <a:picLocks noChangeAspect="1" noChangeArrowheads="1"/>
              <a:extLst>
                <a:ext uri="{84589F7E-364E-4C9E-8A38-B11213B215E9}">
                  <a14:cameraTool cellRange="'MEM. CÁLCULO'!$D$99:$N$102" spid="_x0000_s320236"/>
                </a:ext>
              </a:extLst>
            </xdr:cNvPicPr>
          </xdr:nvPicPr>
          <xdr:blipFill>
            <a:blip xmlns:r="http://schemas.openxmlformats.org/officeDocument/2006/relationships" r:embed="rId45"/>
            <a:srcRect/>
            <a:stretch>
              <a:fillRect/>
            </a:stretch>
          </xdr:blipFill>
          <xdr:spPr bwMode="auto">
            <a:xfrm>
              <a:off x="12397740" y="6659880"/>
              <a:ext cx="6362700" cy="7010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41</xdr:row>
          <xdr:rowOff>0</xdr:rowOff>
        </xdr:from>
        <xdr:to>
          <xdr:col>11</xdr:col>
          <xdr:colOff>0</xdr:colOff>
          <xdr:row>41</xdr:row>
          <xdr:rowOff>213360</xdr:rowOff>
        </xdr:to>
        <xdr:pic>
          <xdr:nvPicPr>
            <xdr:cNvPr id="300086" name="Imagem 6">
              <a:extLst>
                <a:ext uri="{FF2B5EF4-FFF2-40B4-BE49-F238E27FC236}">
                  <a16:creationId xmlns:a16="http://schemas.microsoft.com/office/drawing/2014/main" id="{C0EBE6F3-A195-4B61-66EA-0BF3F79CD606}"/>
                </a:ext>
              </a:extLst>
            </xdr:cNvPr>
            <xdr:cNvPicPr>
              <a:picLocks noChangeAspect="1" noChangeArrowheads="1"/>
              <a:extLst>
                <a:ext uri="{84589F7E-364E-4C9E-8A38-B11213B215E9}">
                  <a14:cameraTool cellRange="'MEM. CÁLCULO'!$D$180:$N$180" spid="_x0000_s320237"/>
                </a:ext>
              </a:extLst>
            </xdr:cNvPicPr>
          </xdr:nvPicPr>
          <xdr:blipFill>
            <a:blip xmlns:r="http://schemas.openxmlformats.org/officeDocument/2006/relationships" r:embed="rId4"/>
            <a:srcRect/>
            <a:stretch>
              <a:fillRect/>
            </a:stretch>
          </xdr:blipFill>
          <xdr:spPr bwMode="auto">
            <a:xfrm>
              <a:off x="12344400" y="20878800"/>
              <a:ext cx="6416040" cy="21336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83820</xdr:colOff>
          <xdr:row>43</xdr:row>
          <xdr:rowOff>0</xdr:rowOff>
        </xdr:from>
        <xdr:to>
          <xdr:col>11</xdr:col>
          <xdr:colOff>0</xdr:colOff>
          <xdr:row>43</xdr:row>
          <xdr:rowOff>944880</xdr:rowOff>
        </xdr:to>
        <xdr:pic>
          <xdr:nvPicPr>
            <xdr:cNvPr id="300087" name="Imagem 7">
              <a:extLst>
                <a:ext uri="{FF2B5EF4-FFF2-40B4-BE49-F238E27FC236}">
                  <a16:creationId xmlns:a16="http://schemas.microsoft.com/office/drawing/2014/main" id="{BFB544CF-A62D-8FA5-2389-583E99166F42}"/>
                </a:ext>
              </a:extLst>
            </xdr:cNvPr>
            <xdr:cNvPicPr>
              <a:picLocks noChangeAspect="1" noChangeArrowheads="1"/>
              <a:extLst>
                <a:ext uri="{84589F7E-364E-4C9E-8A38-B11213B215E9}">
                  <a14:cameraTool cellRange="'MEM. CÁLCULO'!$D$185:$N$191" spid="_x0000_s320238"/>
                </a:ext>
              </a:extLst>
            </xdr:cNvPicPr>
          </xdr:nvPicPr>
          <xdr:blipFill>
            <a:blip xmlns:r="http://schemas.openxmlformats.org/officeDocument/2006/relationships" r:embed="rId218"/>
            <a:srcRect/>
            <a:stretch>
              <a:fillRect/>
            </a:stretch>
          </xdr:blipFill>
          <xdr:spPr bwMode="auto">
            <a:xfrm>
              <a:off x="12359640" y="21800820"/>
              <a:ext cx="6400800" cy="9448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44</xdr:row>
          <xdr:rowOff>60960</xdr:rowOff>
        </xdr:from>
        <xdr:to>
          <xdr:col>10</xdr:col>
          <xdr:colOff>3169920</xdr:colOff>
          <xdr:row>44</xdr:row>
          <xdr:rowOff>1143000</xdr:rowOff>
        </xdr:to>
        <xdr:pic>
          <xdr:nvPicPr>
            <xdr:cNvPr id="300088" name="Imagem 8">
              <a:extLst>
                <a:ext uri="{FF2B5EF4-FFF2-40B4-BE49-F238E27FC236}">
                  <a16:creationId xmlns:a16="http://schemas.microsoft.com/office/drawing/2014/main" id="{B89FBAE4-D753-5D5B-9D7F-1AB42759845A}"/>
                </a:ext>
              </a:extLst>
            </xdr:cNvPr>
            <xdr:cNvPicPr>
              <a:picLocks noChangeAspect="1" noChangeArrowheads="1"/>
              <a:extLst>
                <a:ext uri="{84589F7E-364E-4C9E-8A38-B11213B215E9}">
                  <a14:cameraTool cellRange="'MEM. CÁLCULO'!$D$196:$N$203" spid="_x0000_s320239"/>
                </a:ext>
              </a:extLst>
            </xdr:cNvPicPr>
          </xdr:nvPicPr>
          <xdr:blipFill>
            <a:blip xmlns:r="http://schemas.openxmlformats.org/officeDocument/2006/relationships" r:embed="rId47"/>
            <a:srcRect/>
            <a:stretch>
              <a:fillRect/>
            </a:stretch>
          </xdr:blipFill>
          <xdr:spPr bwMode="auto">
            <a:xfrm>
              <a:off x="12336780" y="23088600"/>
              <a:ext cx="5486400" cy="10820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46</xdr:row>
          <xdr:rowOff>0</xdr:rowOff>
        </xdr:from>
        <xdr:to>
          <xdr:col>10</xdr:col>
          <xdr:colOff>3177540</xdr:colOff>
          <xdr:row>46</xdr:row>
          <xdr:rowOff>220980</xdr:rowOff>
        </xdr:to>
        <xdr:pic>
          <xdr:nvPicPr>
            <xdr:cNvPr id="300089" name="Imagem 9">
              <a:extLst>
                <a:ext uri="{FF2B5EF4-FFF2-40B4-BE49-F238E27FC236}">
                  <a16:creationId xmlns:a16="http://schemas.microsoft.com/office/drawing/2014/main" id="{5B55757A-61D1-0B62-86B1-E35230F9BB56}"/>
                </a:ext>
              </a:extLst>
            </xdr:cNvPr>
            <xdr:cNvPicPr>
              <a:picLocks noChangeAspect="1" noChangeArrowheads="1"/>
              <a:extLst>
                <a:ext uri="{84589F7E-364E-4C9E-8A38-B11213B215E9}">
                  <a14:cameraTool cellRange="'MEM. CÁLCULO'!$D$208:$N$208" spid="_x0000_s320240"/>
                </a:ext>
              </a:extLst>
            </xdr:cNvPicPr>
          </xdr:nvPicPr>
          <xdr:blipFill>
            <a:blip xmlns:r="http://schemas.openxmlformats.org/officeDocument/2006/relationships" r:embed="rId7"/>
            <a:srcRect/>
            <a:stretch>
              <a:fillRect/>
            </a:stretch>
          </xdr:blipFill>
          <xdr:spPr bwMode="auto">
            <a:xfrm>
              <a:off x="12367260" y="25046940"/>
              <a:ext cx="5463540" cy="2209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48</xdr:row>
          <xdr:rowOff>0</xdr:rowOff>
        </xdr:from>
        <xdr:to>
          <xdr:col>11</xdr:col>
          <xdr:colOff>0</xdr:colOff>
          <xdr:row>48</xdr:row>
          <xdr:rowOff>944880</xdr:rowOff>
        </xdr:to>
        <xdr:pic>
          <xdr:nvPicPr>
            <xdr:cNvPr id="300090" name="Imagem 10">
              <a:extLst>
                <a:ext uri="{FF2B5EF4-FFF2-40B4-BE49-F238E27FC236}">
                  <a16:creationId xmlns:a16="http://schemas.microsoft.com/office/drawing/2014/main" id="{7B684464-7F03-DE50-29B6-C06A165078D0}"/>
                </a:ext>
              </a:extLst>
            </xdr:cNvPr>
            <xdr:cNvPicPr>
              <a:picLocks noChangeAspect="1" noChangeArrowheads="1"/>
              <a:extLst>
                <a:ext uri="{84589F7E-364E-4C9E-8A38-B11213B215E9}">
                  <a14:cameraTool cellRange="'MEM. CÁLCULO'!$D$213:$N$219" spid="_x0000_s320241"/>
                </a:ext>
              </a:extLst>
            </xdr:cNvPicPr>
          </xdr:nvPicPr>
          <xdr:blipFill>
            <a:blip xmlns:r="http://schemas.openxmlformats.org/officeDocument/2006/relationships" r:embed="rId8"/>
            <a:srcRect/>
            <a:stretch>
              <a:fillRect/>
            </a:stretch>
          </xdr:blipFill>
          <xdr:spPr bwMode="auto">
            <a:xfrm>
              <a:off x="12367260" y="27561540"/>
              <a:ext cx="6393180" cy="9448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50</xdr:row>
          <xdr:rowOff>30480</xdr:rowOff>
        </xdr:from>
        <xdr:to>
          <xdr:col>11</xdr:col>
          <xdr:colOff>0</xdr:colOff>
          <xdr:row>50</xdr:row>
          <xdr:rowOff>807720</xdr:rowOff>
        </xdr:to>
        <xdr:pic>
          <xdr:nvPicPr>
            <xdr:cNvPr id="300091" name="Imagem 11">
              <a:extLst>
                <a:ext uri="{FF2B5EF4-FFF2-40B4-BE49-F238E27FC236}">
                  <a16:creationId xmlns:a16="http://schemas.microsoft.com/office/drawing/2014/main" id="{233942C1-10F0-00C8-F4C9-2EC9D6B9F980}"/>
                </a:ext>
              </a:extLst>
            </xdr:cNvPr>
            <xdr:cNvPicPr>
              <a:picLocks noChangeAspect="1" noChangeArrowheads="1"/>
              <a:extLst>
                <a:ext uri="{84589F7E-364E-4C9E-8A38-B11213B215E9}">
                  <a14:cameraTool cellRange="'MEM. CÁLCULO'!$D$224:$N$227" spid="_x0000_s320242"/>
                </a:ext>
              </a:extLst>
            </xdr:cNvPicPr>
          </xdr:nvPicPr>
          <xdr:blipFill>
            <a:blip xmlns:r="http://schemas.openxmlformats.org/officeDocument/2006/relationships" r:embed="rId9"/>
            <a:srcRect/>
            <a:stretch>
              <a:fillRect/>
            </a:stretch>
          </xdr:blipFill>
          <xdr:spPr bwMode="auto">
            <a:xfrm>
              <a:off x="12321540" y="31021020"/>
              <a:ext cx="6438900" cy="7772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55</xdr:row>
          <xdr:rowOff>60960</xdr:rowOff>
        </xdr:from>
        <xdr:to>
          <xdr:col>11</xdr:col>
          <xdr:colOff>0</xdr:colOff>
          <xdr:row>55</xdr:row>
          <xdr:rowOff>739140</xdr:rowOff>
        </xdr:to>
        <xdr:pic>
          <xdr:nvPicPr>
            <xdr:cNvPr id="300092" name="Imagem 13">
              <a:extLst>
                <a:ext uri="{FF2B5EF4-FFF2-40B4-BE49-F238E27FC236}">
                  <a16:creationId xmlns:a16="http://schemas.microsoft.com/office/drawing/2014/main" id="{F5F4AEB3-C3C6-EA12-F532-607BEE11BB06}"/>
                </a:ext>
              </a:extLst>
            </xdr:cNvPr>
            <xdr:cNvPicPr>
              <a:picLocks noChangeAspect="1" noChangeArrowheads="1"/>
              <a:extLst>
                <a:ext uri="{84589F7E-364E-4C9E-8A38-B11213B215E9}">
                  <a14:cameraTool cellRange="'MEM. CÁLCULO'!$D$239:$N$243" spid="_x0000_s320243"/>
                </a:ext>
              </a:extLst>
            </xdr:cNvPicPr>
          </xdr:nvPicPr>
          <xdr:blipFill>
            <a:blip xmlns:r="http://schemas.openxmlformats.org/officeDocument/2006/relationships" r:embed="rId50"/>
            <a:srcRect/>
            <a:stretch>
              <a:fillRect/>
            </a:stretch>
          </xdr:blipFill>
          <xdr:spPr bwMode="auto">
            <a:xfrm>
              <a:off x="12321540" y="33467040"/>
              <a:ext cx="6438900" cy="6781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56</xdr:row>
          <xdr:rowOff>60960</xdr:rowOff>
        </xdr:from>
        <xdr:to>
          <xdr:col>11</xdr:col>
          <xdr:colOff>0</xdr:colOff>
          <xdr:row>56</xdr:row>
          <xdr:rowOff>701040</xdr:rowOff>
        </xdr:to>
        <xdr:pic>
          <xdr:nvPicPr>
            <xdr:cNvPr id="300093" name="Imagem 14">
              <a:extLst>
                <a:ext uri="{FF2B5EF4-FFF2-40B4-BE49-F238E27FC236}">
                  <a16:creationId xmlns:a16="http://schemas.microsoft.com/office/drawing/2014/main" id="{E0791BA2-CE54-3403-64D2-BAD7030720E5}"/>
                </a:ext>
              </a:extLst>
            </xdr:cNvPr>
            <xdr:cNvPicPr>
              <a:picLocks noChangeAspect="1" noChangeArrowheads="1"/>
              <a:extLst>
                <a:ext uri="{84589F7E-364E-4C9E-8A38-B11213B215E9}">
                  <a14:cameraTool cellRange="'MEM. CÁLCULO'!$D$249:$N$252" spid="_x0000_s320244"/>
                </a:ext>
              </a:extLst>
            </xdr:cNvPicPr>
          </xdr:nvPicPr>
          <xdr:blipFill>
            <a:blip xmlns:r="http://schemas.openxmlformats.org/officeDocument/2006/relationships" r:embed="rId51"/>
            <a:srcRect/>
            <a:stretch>
              <a:fillRect/>
            </a:stretch>
          </xdr:blipFill>
          <xdr:spPr bwMode="auto">
            <a:xfrm>
              <a:off x="12336780" y="34549080"/>
              <a:ext cx="6423660" cy="6400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53340</xdr:colOff>
          <xdr:row>60</xdr:row>
          <xdr:rowOff>30480</xdr:rowOff>
        </xdr:from>
        <xdr:to>
          <xdr:col>11</xdr:col>
          <xdr:colOff>0</xdr:colOff>
          <xdr:row>60</xdr:row>
          <xdr:rowOff>1112520</xdr:rowOff>
        </xdr:to>
        <xdr:pic>
          <xdr:nvPicPr>
            <xdr:cNvPr id="300094" name="Imagem 15">
              <a:extLst>
                <a:ext uri="{FF2B5EF4-FFF2-40B4-BE49-F238E27FC236}">
                  <a16:creationId xmlns:a16="http://schemas.microsoft.com/office/drawing/2014/main" id="{EC8215F4-17BC-1586-9B64-CAB17719A13A}"/>
                </a:ext>
              </a:extLst>
            </xdr:cNvPr>
            <xdr:cNvPicPr>
              <a:picLocks noChangeAspect="1" noChangeArrowheads="1"/>
              <a:extLst>
                <a:ext uri="{84589F7E-364E-4C9E-8A38-B11213B215E9}">
                  <a14:cameraTool cellRange="'MEM. CÁLCULO'!$D$259:$N$266" spid="_x0000_s320245"/>
                </a:ext>
              </a:extLst>
            </xdr:cNvPicPr>
          </xdr:nvPicPr>
          <xdr:blipFill>
            <a:blip xmlns:r="http://schemas.openxmlformats.org/officeDocument/2006/relationships" r:embed="rId157"/>
            <a:srcRect/>
            <a:stretch>
              <a:fillRect/>
            </a:stretch>
          </xdr:blipFill>
          <xdr:spPr bwMode="auto">
            <a:xfrm>
              <a:off x="12329160" y="37536120"/>
              <a:ext cx="6431280" cy="10820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53340</xdr:colOff>
          <xdr:row>64</xdr:row>
          <xdr:rowOff>53340</xdr:rowOff>
        </xdr:from>
        <xdr:to>
          <xdr:col>11</xdr:col>
          <xdr:colOff>0</xdr:colOff>
          <xdr:row>64</xdr:row>
          <xdr:rowOff>731520</xdr:rowOff>
        </xdr:to>
        <xdr:pic>
          <xdr:nvPicPr>
            <xdr:cNvPr id="300095" name="Imagem 16">
              <a:extLst>
                <a:ext uri="{FF2B5EF4-FFF2-40B4-BE49-F238E27FC236}">
                  <a16:creationId xmlns:a16="http://schemas.microsoft.com/office/drawing/2014/main" id="{80DC7A99-A051-00A9-5390-B57D988DE7FF}"/>
                </a:ext>
              </a:extLst>
            </xdr:cNvPr>
            <xdr:cNvPicPr>
              <a:picLocks noChangeAspect="1" noChangeArrowheads="1"/>
              <a:extLst>
                <a:ext uri="{84589F7E-364E-4C9E-8A38-B11213B215E9}">
                  <a14:cameraTool cellRange="'MEM. CÁLCULO'!$D$282:$N$286" spid="_x0000_s320246"/>
                </a:ext>
              </a:extLst>
            </xdr:cNvPicPr>
          </xdr:nvPicPr>
          <xdr:blipFill>
            <a:blip xmlns:r="http://schemas.openxmlformats.org/officeDocument/2006/relationships" r:embed="rId13"/>
            <a:srcRect/>
            <a:stretch>
              <a:fillRect/>
            </a:stretch>
          </xdr:blipFill>
          <xdr:spPr bwMode="auto">
            <a:xfrm>
              <a:off x="12329160" y="40706040"/>
              <a:ext cx="6431280" cy="6781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66</xdr:row>
          <xdr:rowOff>30480</xdr:rowOff>
        </xdr:from>
        <xdr:to>
          <xdr:col>11</xdr:col>
          <xdr:colOff>0</xdr:colOff>
          <xdr:row>66</xdr:row>
          <xdr:rowOff>571500</xdr:rowOff>
        </xdr:to>
        <xdr:pic>
          <xdr:nvPicPr>
            <xdr:cNvPr id="300096" name="Imagem 17">
              <a:extLst>
                <a:ext uri="{FF2B5EF4-FFF2-40B4-BE49-F238E27FC236}">
                  <a16:creationId xmlns:a16="http://schemas.microsoft.com/office/drawing/2014/main" id="{0332650D-BA37-C9BB-4434-28BB344055E3}"/>
                </a:ext>
              </a:extLst>
            </xdr:cNvPr>
            <xdr:cNvPicPr>
              <a:picLocks noChangeAspect="1" noChangeArrowheads="1"/>
              <a:extLst>
                <a:ext uri="{84589F7E-364E-4C9E-8A38-B11213B215E9}">
                  <a14:cameraTool cellRange="'MEM. CÁLCULO'!$D$291:$N$294" spid="_x0000_s320247"/>
                </a:ext>
              </a:extLst>
            </xdr:cNvPicPr>
          </xdr:nvPicPr>
          <xdr:blipFill>
            <a:blip xmlns:r="http://schemas.openxmlformats.org/officeDocument/2006/relationships" r:embed="rId66"/>
            <a:srcRect/>
            <a:stretch>
              <a:fillRect/>
            </a:stretch>
          </xdr:blipFill>
          <xdr:spPr bwMode="auto">
            <a:xfrm>
              <a:off x="12336780" y="41871900"/>
              <a:ext cx="6423660" cy="5410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74</xdr:row>
          <xdr:rowOff>53340</xdr:rowOff>
        </xdr:from>
        <xdr:to>
          <xdr:col>11</xdr:col>
          <xdr:colOff>0</xdr:colOff>
          <xdr:row>75</xdr:row>
          <xdr:rowOff>121920</xdr:rowOff>
        </xdr:to>
        <xdr:pic>
          <xdr:nvPicPr>
            <xdr:cNvPr id="300097" name="Imagem 18">
              <a:extLst>
                <a:ext uri="{FF2B5EF4-FFF2-40B4-BE49-F238E27FC236}">
                  <a16:creationId xmlns:a16="http://schemas.microsoft.com/office/drawing/2014/main" id="{6002754C-4348-8D84-9FDE-F4A13571F176}"/>
                </a:ext>
              </a:extLst>
            </xdr:cNvPr>
            <xdr:cNvPicPr>
              <a:picLocks noChangeAspect="1" noChangeArrowheads="1"/>
              <a:extLst>
                <a:ext uri="{84589F7E-364E-4C9E-8A38-B11213B215E9}">
                  <a14:cameraTool cellRange="'MEM. CÁLCULO'!$D$330:$N$334" spid="_x0000_s320248"/>
                </a:ext>
              </a:extLst>
            </xdr:cNvPicPr>
          </xdr:nvPicPr>
          <xdr:blipFill>
            <a:blip xmlns:r="http://schemas.openxmlformats.org/officeDocument/2006/relationships" r:embed="rId67"/>
            <a:srcRect/>
            <a:stretch>
              <a:fillRect/>
            </a:stretch>
          </xdr:blipFill>
          <xdr:spPr bwMode="auto">
            <a:xfrm>
              <a:off x="12306300" y="47876460"/>
              <a:ext cx="6454140" cy="93726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72</xdr:row>
          <xdr:rowOff>91440</xdr:rowOff>
        </xdr:from>
        <xdr:to>
          <xdr:col>11</xdr:col>
          <xdr:colOff>0</xdr:colOff>
          <xdr:row>72</xdr:row>
          <xdr:rowOff>769620</xdr:rowOff>
        </xdr:to>
        <xdr:pic>
          <xdr:nvPicPr>
            <xdr:cNvPr id="300098" name="Imagem 19">
              <a:extLst>
                <a:ext uri="{FF2B5EF4-FFF2-40B4-BE49-F238E27FC236}">
                  <a16:creationId xmlns:a16="http://schemas.microsoft.com/office/drawing/2014/main" id="{88363277-7638-2021-F0A4-29ED439F50D6}"/>
                </a:ext>
              </a:extLst>
            </xdr:cNvPr>
            <xdr:cNvPicPr>
              <a:picLocks noChangeAspect="1" noChangeArrowheads="1"/>
              <a:extLst>
                <a:ext uri="{84589F7E-364E-4C9E-8A38-B11213B215E9}">
                  <a14:cameraTool cellRange="'MEM. CÁLCULO'!$D$321:$N$325" spid="_x0000_s320249"/>
                </a:ext>
              </a:extLst>
            </xdr:cNvPicPr>
          </xdr:nvPicPr>
          <xdr:blipFill>
            <a:blip xmlns:r="http://schemas.openxmlformats.org/officeDocument/2006/relationships" r:embed="rId208"/>
            <a:srcRect/>
            <a:stretch>
              <a:fillRect/>
            </a:stretch>
          </xdr:blipFill>
          <xdr:spPr bwMode="auto">
            <a:xfrm>
              <a:off x="12336780" y="44592240"/>
              <a:ext cx="6423660" cy="6781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123</xdr:row>
          <xdr:rowOff>38100</xdr:rowOff>
        </xdr:from>
        <xdr:to>
          <xdr:col>11</xdr:col>
          <xdr:colOff>0</xdr:colOff>
          <xdr:row>123</xdr:row>
          <xdr:rowOff>579120</xdr:rowOff>
        </xdr:to>
        <xdr:pic>
          <xdr:nvPicPr>
            <xdr:cNvPr id="300099" name="Imagem 20">
              <a:extLst>
                <a:ext uri="{FF2B5EF4-FFF2-40B4-BE49-F238E27FC236}">
                  <a16:creationId xmlns:a16="http://schemas.microsoft.com/office/drawing/2014/main" id="{FF7CB30C-FB66-D7BF-2DB0-A2A841A0A3F8}"/>
                </a:ext>
              </a:extLst>
            </xdr:cNvPr>
            <xdr:cNvPicPr>
              <a:picLocks noChangeAspect="1" noChangeArrowheads="1"/>
              <a:extLst>
                <a:ext uri="{84589F7E-364E-4C9E-8A38-B11213B215E9}">
                  <a14:cameraTool cellRange="'MEM. CÁLCULO'!$D$527:$N$530" spid="_x0000_s320250"/>
                </a:ext>
              </a:extLst>
            </xdr:cNvPicPr>
          </xdr:nvPicPr>
          <xdr:blipFill>
            <a:blip xmlns:r="http://schemas.openxmlformats.org/officeDocument/2006/relationships" r:embed="rId93"/>
            <a:srcRect/>
            <a:stretch>
              <a:fillRect/>
            </a:stretch>
          </xdr:blipFill>
          <xdr:spPr bwMode="auto">
            <a:xfrm>
              <a:off x="12321540" y="71460360"/>
              <a:ext cx="6438900" cy="5410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53340</xdr:colOff>
          <xdr:row>125</xdr:row>
          <xdr:rowOff>76200</xdr:rowOff>
        </xdr:from>
        <xdr:to>
          <xdr:col>11</xdr:col>
          <xdr:colOff>0</xdr:colOff>
          <xdr:row>125</xdr:row>
          <xdr:rowOff>320040</xdr:rowOff>
        </xdr:to>
        <xdr:pic>
          <xdr:nvPicPr>
            <xdr:cNvPr id="300100" name="Imagem 21">
              <a:extLst>
                <a:ext uri="{FF2B5EF4-FFF2-40B4-BE49-F238E27FC236}">
                  <a16:creationId xmlns:a16="http://schemas.microsoft.com/office/drawing/2014/main" id="{3B15C013-8951-81E7-64D8-8064D84C2E9B}"/>
                </a:ext>
              </a:extLst>
            </xdr:cNvPr>
            <xdr:cNvPicPr>
              <a:picLocks noChangeAspect="1" noChangeArrowheads="1"/>
              <a:extLst>
                <a:ext uri="{84589F7E-364E-4C9E-8A38-B11213B215E9}">
                  <a14:cameraTool cellRange="'MEM. CÁLCULO'!$D$535:$N$535" spid="_x0000_s320251"/>
                </a:ext>
              </a:extLst>
            </xdr:cNvPicPr>
          </xdr:nvPicPr>
          <xdr:blipFill>
            <a:blip xmlns:r="http://schemas.openxmlformats.org/officeDocument/2006/relationships" r:embed="rId18"/>
            <a:srcRect/>
            <a:stretch>
              <a:fillRect/>
            </a:stretch>
          </xdr:blipFill>
          <xdr:spPr bwMode="auto">
            <a:xfrm>
              <a:off x="12329160" y="72450960"/>
              <a:ext cx="6431280" cy="2438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127</xdr:row>
          <xdr:rowOff>60960</xdr:rowOff>
        </xdr:from>
        <xdr:to>
          <xdr:col>11</xdr:col>
          <xdr:colOff>0</xdr:colOff>
          <xdr:row>127</xdr:row>
          <xdr:rowOff>281940</xdr:rowOff>
        </xdr:to>
        <xdr:pic>
          <xdr:nvPicPr>
            <xdr:cNvPr id="300101" name="Imagem 23">
              <a:extLst>
                <a:ext uri="{FF2B5EF4-FFF2-40B4-BE49-F238E27FC236}">
                  <a16:creationId xmlns:a16="http://schemas.microsoft.com/office/drawing/2014/main" id="{96DE965C-9D61-41E7-8C41-9C6B405650FE}"/>
                </a:ext>
              </a:extLst>
            </xdr:cNvPr>
            <xdr:cNvPicPr>
              <a:picLocks noChangeAspect="1" noChangeArrowheads="1"/>
              <a:extLst>
                <a:ext uri="{84589F7E-364E-4C9E-8A38-B11213B215E9}">
                  <a14:cameraTool cellRange="'MEM. CÁLCULO'!$D$540:$N$540" spid="_x0000_s320252"/>
                </a:ext>
              </a:extLst>
            </xdr:cNvPicPr>
          </xdr:nvPicPr>
          <xdr:blipFill>
            <a:blip xmlns:r="http://schemas.openxmlformats.org/officeDocument/2006/relationships" r:embed="rId19"/>
            <a:srcRect/>
            <a:stretch>
              <a:fillRect/>
            </a:stretch>
          </xdr:blipFill>
          <xdr:spPr bwMode="auto">
            <a:xfrm>
              <a:off x="12306300" y="73441560"/>
              <a:ext cx="6454140" cy="2209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135</xdr:row>
          <xdr:rowOff>53340</xdr:rowOff>
        </xdr:from>
        <xdr:to>
          <xdr:col>11</xdr:col>
          <xdr:colOff>0</xdr:colOff>
          <xdr:row>135</xdr:row>
          <xdr:rowOff>998220</xdr:rowOff>
        </xdr:to>
        <xdr:pic>
          <xdr:nvPicPr>
            <xdr:cNvPr id="300102" name="Imagem 24">
              <a:extLst>
                <a:ext uri="{FF2B5EF4-FFF2-40B4-BE49-F238E27FC236}">
                  <a16:creationId xmlns:a16="http://schemas.microsoft.com/office/drawing/2014/main" id="{98F70584-C74E-EB60-4525-0A88ADC9E9F4}"/>
                </a:ext>
              </a:extLst>
            </xdr:cNvPr>
            <xdr:cNvPicPr>
              <a:picLocks noChangeAspect="1" noChangeArrowheads="1"/>
              <a:extLst>
                <a:ext uri="{84589F7E-364E-4C9E-8A38-B11213B215E9}">
                  <a14:cameraTool cellRange="'MEM. CÁLCULO'!$D$557:$N$563" spid="_x0000_s320253"/>
                </a:ext>
              </a:extLst>
            </xdr:cNvPicPr>
          </xdr:nvPicPr>
          <xdr:blipFill>
            <a:blip xmlns:r="http://schemas.openxmlformats.org/officeDocument/2006/relationships" r:embed="rId20"/>
            <a:srcRect/>
            <a:stretch>
              <a:fillRect/>
            </a:stretch>
          </xdr:blipFill>
          <xdr:spPr bwMode="auto">
            <a:xfrm>
              <a:off x="12321540" y="76619100"/>
              <a:ext cx="6438900" cy="9448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140</xdr:row>
          <xdr:rowOff>45720</xdr:rowOff>
        </xdr:from>
        <xdr:to>
          <xdr:col>11</xdr:col>
          <xdr:colOff>0</xdr:colOff>
          <xdr:row>140</xdr:row>
          <xdr:rowOff>586740</xdr:rowOff>
        </xdr:to>
        <xdr:pic>
          <xdr:nvPicPr>
            <xdr:cNvPr id="300103" name="Imagem 25">
              <a:extLst>
                <a:ext uri="{FF2B5EF4-FFF2-40B4-BE49-F238E27FC236}">
                  <a16:creationId xmlns:a16="http://schemas.microsoft.com/office/drawing/2014/main" id="{4ED0F7AD-5E0F-87C6-4907-91B2217B925C}"/>
                </a:ext>
              </a:extLst>
            </xdr:cNvPr>
            <xdr:cNvPicPr>
              <a:picLocks noChangeAspect="1" noChangeArrowheads="1"/>
              <a:extLst>
                <a:ext uri="{84589F7E-364E-4C9E-8A38-B11213B215E9}">
                  <a14:cameraTool cellRange="'MEM. CÁLCULO'!$D$579:$N$582" spid="_x0000_s320254"/>
                </a:ext>
              </a:extLst>
            </xdr:cNvPicPr>
          </xdr:nvPicPr>
          <xdr:blipFill>
            <a:blip xmlns:r="http://schemas.openxmlformats.org/officeDocument/2006/relationships" r:embed="rId70"/>
            <a:srcRect/>
            <a:stretch>
              <a:fillRect/>
            </a:stretch>
          </xdr:blipFill>
          <xdr:spPr bwMode="auto">
            <a:xfrm>
              <a:off x="12306300" y="82966560"/>
              <a:ext cx="6454140" cy="5410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53340</xdr:colOff>
          <xdr:row>142</xdr:row>
          <xdr:rowOff>53340</xdr:rowOff>
        </xdr:from>
        <xdr:to>
          <xdr:col>11</xdr:col>
          <xdr:colOff>0</xdr:colOff>
          <xdr:row>142</xdr:row>
          <xdr:rowOff>723900</xdr:rowOff>
        </xdr:to>
        <xdr:pic>
          <xdr:nvPicPr>
            <xdr:cNvPr id="300104" name="Imagem 26">
              <a:extLst>
                <a:ext uri="{FF2B5EF4-FFF2-40B4-BE49-F238E27FC236}">
                  <a16:creationId xmlns:a16="http://schemas.microsoft.com/office/drawing/2014/main" id="{28CB51F7-ED6D-1011-383B-6D4A42A9D6E5}"/>
                </a:ext>
              </a:extLst>
            </xdr:cNvPr>
            <xdr:cNvPicPr>
              <a:picLocks noChangeAspect="1" noChangeArrowheads="1"/>
              <a:extLst>
                <a:ext uri="{84589F7E-364E-4C9E-8A38-B11213B215E9}">
                  <a14:cameraTool cellRange="'MEM. CÁLCULO'!$D$587:$N$591" spid="_x0000_s320255"/>
                </a:ext>
              </a:extLst>
            </xdr:cNvPicPr>
          </xdr:nvPicPr>
          <xdr:blipFill>
            <a:blip xmlns:r="http://schemas.openxmlformats.org/officeDocument/2006/relationships" r:embed="rId71"/>
            <a:srcRect/>
            <a:stretch>
              <a:fillRect/>
            </a:stretch>
          </xdr:blipFill>
          <xdr:spPr bwMode="auto">
            <a:xfrm>
              <a:off x="12329160" y="84764880"/>
              <a:ext cx="6431280" cy="67056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144</xdr:row>
          <xdr:rowOff>53340</xdr:rowOff>
        </xdr:from>
        <xdr:to>
          <xdr:col>11</xdr:col>
          <xdr:colOff>0</xdr:colOff>
          <xdr:row>144</xdr:row>
          <xdr:rowOff>861060</xdr:rowOff>
        </xdr:to>
        <xdr:pic>
          <xdr:nvPicPr>
            <xdr:cNvPr id="300105" name="Imagem 27">
              <a:extLst>
                <a:ext uri="{FF2B5EF4-FFF2-40B4-BE49-F238E27FC236}">
                  <a16:creationId xmlns:a16="http://schemas.microsoft.com/office/drawing/2014/main" id="{B29394E4-5B24-B1F0-FE76-29ABC640E880}"/>
                </a:ext>
              </a:extLst>
            </xdr:cNvPr>
            <xdr:cNvPicPr>
              <a:picLocks noChangeAspect="1" noChangeArrowheads="1"/>
              <a:extLst>
                <a:ext uri="{84589F7E-364E-4C9E-8A38-B11213B215E9}">
                  <a14:cameraTool cellRange="'MEM. CÁLCULO'!$D$596:$N$601" spid="_x0000_s320256"/>
                </a:ext>
              </a:extLst>
            </xdr:cNvPicPr>
          </xdr:nvPicPr>
          <xdr:blipFill>
            <a:blip xmlns:r="http://schemas.openxmlformats.org/officeDocument/2006/relationships" r:embed="rId72"/>
            <a:srcRect/>
            <a:stretch>
              <a:fillRect/>
            </a:stretch>
          </xdr:blipFill>
          <xdr:spPr bwMode="auto">
            <a:xfrm>
              <a:off x="12352020" y="87447120"/>
              <a:ext cx="6408420" cy="8077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145</xdr:row>
          <xdr:rowOff>60960</xdr:rowOff>
        </xdr:from>
        <xdr:to>
          <xdr:col>11</xdr:col>
          <xdr:colOff>0</xdr:colOff>
          <xdr:row>145</xdr:row>
          <xdr:rowOff>609600</xdr:rowOff>
        </xdr:to>
        <xdr:pic>
          <xdr:nvPicPr>
            <xdr:cNvPr id="300106" name="Imagem 28">
              <a:extLst>
                <a:ext uri="{FF2B5EF4-FFF2-40B4-BE49-F238E27FC236}">
                  <a16:creationId xmlns:a16="http://schemas.microsoft.com/office/drawing/2014/main" id="{CA3A7AFB-8999-EBCA-310B-6D8DD65A6927}"/>
                </a:ext>
              </a:extLst>
            </xdr:cNvPr>
            <xdr:cNvPicPr>
              <a:picLocks noChangeAspect="1" noChangeArrowheads="1"/>
              <a:extLst>
                <a:ext uri="{84589F7E-364E-4C9E-8A38-B11213B215E9}">
                  <a14:cameraTool cellRange="'MEM. CÁLCULO'!$D$606:$N$609" spid="_x0000_s320257"/>
                </a:ext>
              </a:extLst>
            </xdr:cNvPicPr>
          </xdr:nvPicPr>
          <xdr:blipFill>
            <a:blip xmlns:r="http://schemas.openxmlformats.org/officeDocument/2006/relationships" r:embed="rId96"/>
            <a:srcRect/>
            <a:stretch>
              <a:fillRect/>
            </a:stretch>
          </xdr:blipFill>
          <xdr:spPr bwMode="auto">
            <a:xfrm>
              <a:off x="12321540" y="88666320"/>
              <a:ext cx="6438900" cy="5486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53340</xdr:colOff>
          <xdr:row>147</xdr:row>
          <xdr:rowOff>53340</xdr:rowOff>
        </xdr:from>
        <xdr:to>
          <xdr:col>11</xdr:col>
          <xdr:colOff>0</xdr:colOff>
          <xdr:row>147</xdr:row>
          <xdr:rowOff>594360</xdr:rowOff>
        </xdr:to>
        <xdr:pic>
          <xdr:nvPicPr>
            <xdr:cNvPr id="300107" name="Imagem 29">
              <a:extLst>
                <a:ext uri="{FF2B5EF4-FFF2-40B4-BE49-F238E27FC236}">
                  <a16:creationId xmlns:a16="http://schemas.microsoft.com/office/drawing/2014/main" id="{337ED22F-0595-B54A-AF6D-32E941F84B0F}"/>
                </a:ext>
              </a:extLst>
            </xdr:cNvPr>
            <xdr:cNvPicPr>
              <a:picLocks noChangeAspect="1" noChangeArrowheads="1"/>
              <a:extLst>
                <a:ext uri="{84589F7E-364E-4C9E-8A38-B11213B215E9}">
                  <a14:cameraTool cellRange="'MEM. CÁLCULO'!$D$614:$N$617" spid="_x0000_s320258"/>
                </a:ext>
              </a:extLst>
            </xdr:cNvPicPr>
          </xdr:nvPicPr>
          <xdr:blipFill>
            <a:blip xmlns:r="http://schemas.openxmlformats.org/officeDocument/2006/relationships" r:embed="rId25"/>
            <a:srcRect/>
            <a:stretch>
              <a:fillRect/>
            </a:stretch>
          </xdr:blipFill>
          <xdr:spPr bwMode="auto">
            <a:xfrm>
              <a:off x="12329160" y="90304620"/>
              <a:ext cx="6431280" cy="5410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150</xdr:row>
          <xdr:rowOff>60960</xdr:rowOff>
        </xdr:from>
        <xdr:to>
          <xdr:col>11</xdr:col>
          <xdr:colOff>0</xdr:colOff>
          <xdr:row>150</xdr:row>
          <xdr:rowOff>1127760</xdr:rowOff>
        </xdr:to>
        <xdr:pic>
          <xdr:nvPicPr>
            <xdr:cNvPr id="300108" name="Imagem 30">
              <a:extLst>
                <a:ext uri="{FF2B5EF4-FFF2-40B4-BE49-F238E27FC236}">
                  <a16:creationId xmlns:a16="http://schemas.microsoft.com/office/drawing/2014/main" id="{54627B9B-014B-3C50-2FB5-552F55D01C2D}"/>
                </a:ext>
              </a:extLst>
            </xdr:cNvPr>
            <xdr:cNvPicPr>
              <a:picLocks noChangeAspect="1" noChangeArrowheads="1"/>
              <a:extLst>
                <a:ext uri="{84589F7E-364E-4C9E-8A38-B11213B215E9}">
                  <a14:cameraTool cellRange="'MEM. CÁLCULO'!$D$628:$N$635" spid="_x0000_s320259"/>
                </a:ext>
              </a:extLst>
            </xdr:cNvPicPr>
          </xdr:nvPicPr>
          <xdr:blipFill>
            <a:blip xmlns:r="http://schemas.openxmlformats.org/officeDocument/2006/relationships" r:embed="rId74"/>
            <a:srcRect/>
            <a:stretch>
              <a:fillRect/>
            </a:stretch>
          </xdr:blipFill>
          <xdr:spPr bwMode="auto">
            <a:xfrm>
              <a:off x="12321540" y="92247720"/>
              <a:ext cx="6438900" cy="106680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53340</xdr:colOff>
          <xdr:row>152</xdr:row>
          <xdr:rowOff>160020</xdr:rowOff>
        </xdr:from>
        <xdr:to>
          <xdr:col>11</xdr:col>
          <xdr:colOff>0</xdr:colOff>
          <xdr:row>154</xdr:row>
          <xdr:rowOff>7620</xdr:rowOff>
        </xdr:to>
        <xdr:pic>
          <xdr:nvPicPr>
            <xdr:cNvPr id="300109" name="Imagem 31">
              <a:extLst>
                <a:ext uri="{FF2B5EF4-FFF2-40B4-BE49-F238E27FC236}">
                  <a16:creationId xmlns:a16="http://schemas.microsoft.com/office/drawing/2014/main" id="{09E46EAC-B8D3-1092-308E-E2356E0A248B}"/>
                </a:ext>
              </a:extLst>
            </xdr:cNvPr>
            <xdr:cNvPicPr>
              <a:picLocks noChangeAspect="1" noChangeArrowheads="1"/>
              <a:extLst>
                <a:ext uri="{84589F7E-364E-4C9E-8A38-B11213B215E9}">
                  <a14:cameraTool cellRange="'MEM. CÁLCULO'!$D$640:$N$645" spid="_x0000_s320260"/>
                </a:ext>
              </a:extLst>
            </xdr:cNvPicPr>
          </xdr:nvPicPr>
          <xdr:blipFill>
            <a:blip xmlns:r="http://schemas.openxmlformats.org/officeDocument/2006/relationships" r:embed="rId219"/>
            <a:srcRect/>
            <a:stretch>
              <a:fillRect/>
            </a:stretch>
          </xdr:blipFill>
          <xdr:spPr bwMode="auto">
            <a:xfrm>
              <a:off x="12329160" y="94495620"/>
              <a:ext cx="6431280" cy="10439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53340</xdr:colOff>
          <xdr:row>156</xdr:row>
          <xdr:rowOff>137160</xdr:rowOff>
        </xdr:from>
        <xdr:to>
          <xdr:col>11</xdr:col>
          <xdr:colOff>0</xdr:colOff>
          <xdr:row>157</xdr:row>
          <xdr:rowOff>182880</xdr:rowOff>
        </xdr:to>
        <xdr:pic>
          <xdr:nvPicPr>
            <xdr:cNvPr id="300110" name="Imagem 32">
              <a:extLst>
                <a:ext uri="{FF2B5EF4-FFF2-40B4-BE49-F238E27FC236}">
                  <a16:creationId xmlns:a16="http://schemas.microsoft.com/office/drawing/2014/main" id="{9A956F62-0263-7FD9-B5E4-2A3EDD63E652}"/>
                </a:ext>
              </a:extLst>
            </xdr:cNvPr>
            <xdr:cNvPicPr>
              <a:picLocks noChangeAspect="1" noChangeArrowheads="1"/>
              <a:extLst>
                <a:ext uri="{84589F7E-364E-4C9E-8A38-B11213B215E9}">
                  <a14:cameraTool cellRange="'MEM. CÁLCULO'!$D$655:$N$659" spid="_x0000_s320261"/>
                </a:ext>
              </a:extLst>
            </xdr:cNvPicPr>
          </xdr:nvPicPr>
          <xdr:blipFill>
            <a:blip xmlns:r="http://schemas.openxmlformats.org/officeDocument/2006/relationships" r:embed="rId28"/>
            <a:srcRect/>
            <a:stretch>
              <a:fillRect/>
            </a:stretch>
          </xdr:blipFill>
          <xdr:spPr bwMode="auto">
            <a:xfrm>
              <a:off x="12329160" y="96156780"/>
              <a:ext cx="6431280" cy="8305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191</xdr:row>
          <xdr:rowOff>45720</xdr:rowOff>
        </xdr:from>
        <xdr:to>
          <xdr:col>11</xdr:col>
          <xdr:colOff>0</xdr:colOff>
          <xdr:row>191</xdr:row>
          <xdr:rowOff>723900</xdr:rowOff>
        </xdr:to>
        <xdr:pic>
          <xdr:nvPicPr>
            <xdr:cNvPr id="300111" name="Imagem 33">
              <a:extLst>
                <a:ext uri="{FF2B5EF4-FFF2-40B4-BE49-F238E27FC236}">
                  <a16:creationId xmlns:a16="http://schemas.microsoft.com/office/drawing/2014/main" id="{8E0542CF-F5A7-3337-C4C3-0CC01249348F}"/>
                </a:ext>
              </a:extLst>
            </xdr:cNvPr>
            <xdr:cNvPicPr>
              <a:picLocks noChangeAspect="1" noChangeArrowheads="1"/>
              <a:extLst>
                <a:ext uri="{84589F7E-364E-4C9E-8A38-B11213B215E9}">
                  <a14:cameraTool cellRange="'MEM. CÁLCULO'!$D$751:$N$755" spid="_x0000_s320262"/>
                </a:ext>
              </a:extLst>
            </xdr:cNvPicPr>
          </xdr:nvPicPr>
          <xdr:blipFill>
            <a:blip xmlns:r="http://schemas.openxmlformats.org/officeDocument/2006/relationships" r:embed="rId216"/>
            <a:srcRect/>
            <a:stretch>
              <a:fillRect/>
            </a:stretch>
          </xdr:blipFill>
          <xdr:spPr bwMode="auto">
            <a:xfrm>
              <a:off x="12344400" y="117561360"/>
              <a:ext cx="6416040" cy="6781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192</xdr:row>
          <xdr:rowOff>83820</xdr:rowOff>
        </xdr:from>
        <xdr:to>
          <xdr:col>11</xdr:col>
          <xdr:colOff>0</xdr:colOff>
          <xdr:row>192</xdr:row>
          <xdr:rowOff>762000</xdr:rowOff>
        </xdr:to>
        <xdr:pic>
          <xdr:nvPicPr>
            <xdr:cNvPr id="300112" name="Imagem 34">
              <a:extLst>
                <a:ext uri="{FF2B5EF4-FFF2-40B4-BE49-F238E27FC236}">
                  <a16:creationId xmlns:a16="http://schemas.microsoft.com/office/drawing/2014/main" id="{EF7399A7-30CD-98CD-CCCB-180DE13FEC2C}"/>
                </a:ext>
              </a:extLst>
            </xdr:cNvPr>
            <xdr:cNvPicPr>
              <a:picLocks noChangeAspect="1" noChangeArrowheads="1"/>
              <a:extLst>
                <a:ext uri="{84589F7E-364E-4C9E-8A38-B11213B215E9}">
                  <a14:cameraTool cellRange="'MEM. CÁLCULO'!$D$760:$N$764" spid="_x0000_s320263"/>
                </a:ext>
              </a:extLst>
            </xdr:cNvPicPr>
          </xdr:nvPicPr>
          <xdr:blipFill>
            <a:blip xmlns:r="http://schemas.openxmlformats.org/officeDocument/2006/relationships" r:embed="rId127"/>
            <a:srcRect/>
            <a:stretch>
              <a:fillRect/>
            </a:stretch>
          </xdr:blipFill>
          <xdr:spPr bwMode="auto">
            <a:xfrm>
              <a:off x="12321540" y="118597680"/>
              <a:ext cx="6438900" cy="6781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194</xdr:row>
          <xdr:rowOff>91440</xdr:rowOff>
        </xdr:from>
        <xdr:to>
          <xdr:col>10</xdr:col>
          <xdr:colOff>3169920</xdr:colOff>
          <xdr:row>194</xdr:row>
          <xdr:rowOff>304800</xdr:rowOff>
        </xdr:to>
        <xdr:pic>
          <xdr:nvPicPr>
            <xdr:cNvPr id="300113" name="Imagem 35">
              <a:extLst>
                <a:ext uri="{FF2B5EF4-FFF2-40B4-BE49-F238E27FC236}">
                  <a16:creationId xmlns:a16="http://schemas.microsoft.com/office/drawing/2014/main" id="{1664EBAC-8BC8-22C0-5B8C-E580FE5DAFBD}"/>
                </a:ext>
              </a:extLst>
            </xdr:cNvPr>
            <xdr:cNvPicPr>
              <a:picLocks noChangeAspect="1" noChangeArrowheads="1"/>
              <a:extLst>
                <a:ext uri="{84589F7E-364E-4C9E-8A38-B11213B215E9}">
                  <a14:cameraTool cellRange="'MEM. CÁLCULO'!$D$769:$N$769" spid="_x0000_s320264"/>
                </a:ext>
              </a:extLst>
            </xdr:cNvPicPr>
          </xdr:nvPicPr>
          <xdr:blipFill>
            <a:blip xmlns:r="http://schemas.openxmlformats.org/officeDocument/2006/relationships" r:embed="rId97"/>
            <a:srcRect/>
            <a:stretch>
              <a:fillRect/>
            </a:stretch>
          </xdr:blipFill>
          <xdr:spPr bwMode="auto">
            <a:xfrm>
              <a:off x="12336780" y="119862600"/>
              <a:ext cx="5486400" cy="21336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195</xdr:row>
          <xdr:rowOff>22860</xdr:rowOff>
        </xdr:from>
        <xdr:to>
          <xdr:col>10</xdr:col>
          <xdr:colOff>3139440</xdr:colOff>
          <xdr:row>195</xdr:row>
          <xdr:rowOff>213360</xdr:rowOff>
        </xdr:to>
        <xdr:pic>
          <xdr:nvPicPr>
            <xdr:cNvPr id="300114" name="Imagem 36">
              <a:extLst>
                <a:ext uri="{FF2B5EF4-FFF2-40B4-BE49-F238E27FC236}">
                  <a16:creationId xmlns:a16="http://schemas.microsoft.com/office/drawing/2014/main" id="{9F842258-23BF-074F-EE27-050C1F126474}"/>
                </a:ext>
              </a:extLst>
            </xdr:cNvPr>
            <xdr:cNvPicPr>
              <a:picLocks noChangeAspect="1" noChangeArrowheads="1"/>
              <a:extLst>
                <a:ext uri="{84589F7E-364E-4C9E-8A38-B11213B215E9}">
                  <a14:cameraTool cellRange="'MEM. CÁLCULO'!$D$774:$N$774" spid="_x0000_s320265"/>
                </a:ext>
              </a:extLst>
            </xdr:cNvPicPr>
          </xdr:nvPicPr>
          <xdr:blipFill>
            <a:blip xmlns:r="http://schemas.openxmlformats.org/officeDocument/2006/relationships" r:embed="rId77"/>
            <a:srcRect/>
            <a:stretch>
              <a:fillRect/>
            </a:stretch>
          </xdr:blipFill>
          <xdr:spPr bwMode="auto">
            <a:xfrm>
              <a:off x="12306300" y="120274080"/>
              <a:ext cx="5486400" cy="19050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200</xdr:row>
          <xdr:rowOff>60960</xdr:rowOff>
        </xdr:from>
        <xdr:to>
          <xdr:col>11</xdr:col>
          <xdr:colOff>0</xdr:colOff>
          <xdr:row>200</xdr:row>
          <xdr:rowOff>739140</xdr:rowOff>
        </xdr:to>
        <xdr:pic>
          <xdr:nvPicPr>
            <xdr:cNvPr id="300115" name="Imagem 37">
              <a:extLst>
                <a:ext uri="{FF2B5EF4-FFF2-40B4-BE49-F238E27FC236}">
                  <a16:creationId xmlns:a16="http://schemas.microsoft.com/office/drawing/2014/main" id="{B818CB95-A286-09F0-6B57-C946418C8FFA}"/>
                </a:ext>
              </a:extLst>
            </xdr:cNvPr>
            <xdr:cNvPicPr>
              <a:picLocks noChangeAspect="1" noChangeArrowheads="1"/>
              <a:extLst>
                <a:ext uri="{84589F7E-364E-4C9E-8A38-B11213B215E9}">
                  <a14:cameraTool cellRange="'MEM. CÁLCULO'!$D$791:$N$795" spid="_x0000_s320266"/>
                </a:ext>
              </a:extLst>
            </xdr:cNvPicPr>
          </xdr:nvPicPr>
          <xdr:blipFill>
            <a:blip xmlns:r="http://schemas.openxmlformats.org/officeDocument/2006/relationships" r:embed="rId78"/>
            <a:srcRect/>
            <a:stretch>
              <a:fillRect/>
            </a:stretch>
          </xdr:blipFill>
          <xdr:spPr bwMode="auto">
            <a:xfrm>
              <a:off x="12321540" y="122773440"/>
              <a:ext cx="6438900" cy="6781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204</xdr:row>
          <xdr:rowOff>53340</xdr:rowOff>
        </xdr:from>
        <xdr:to>
          <xdr:col>11</xdr:col>
          <xdr:colOff>0</xdr:colOff>
          <xdr:row>204</xdr:row>
          <xdr:rowOff>731520</xdr:rowOff>
        </xdr:to>
        <xdr:pic>
          <xdr:nvPicPr>
            <xdr:cNvPr id="300116" name="Imagem 38">
              <a:extLst>
                <a:ext uri="{FF2B5EF4-FFF2-40B4-BE49-F238E27FC236}">
                  <a16:creationId xmlns:a16="http://schemas.microsoft.com/office/drawing/2014/main" id="{010425A4-3860-2944-D1A8-233049C9BAAF}"/>
                </a:ext>
              </a:extLst>
            </xdr:cNvPr>
            <xdr:cNvPicPr>
              <a:picLocks noChangeAspect="1" noChangeArrowheads="1"/>
              <a:extLst>
                <a:ext uri="{84589F7E-364E-4C9E-8A38-B11213B215E9}">
                  <a14:cameraTool cellRange="'MEM. CÁLCULO'!$D$802:$N$806" spid="_x0000_s320267"/>
                </a:ext>
              </a:extLst>
            </xdr:cNvPicPr>
          </xdr:nvPicPr>
          <xdr:blipFill>
            <a:blip xmlns:r="http://schemas.openxmlformats.org/officeDocument/2006/relationships" r:embed="rId34"/>
            <a:srcRect/>
            <a:stretch>
              <a:fillRect/>
            </a:stretch>
          </xdr:blipFill>
          <xdr:spPr bwMode="auto">
            <a:xfrm>
              <a:off x="12306300" y="124282200"/>
              <a:ext cx="6454140" cy="6781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206</xdr:row>
          <xdr:rowOff>30480</xdr:rowOff>
        </xdr:from>
        <xdr:to>
          <xdr:col>11</xdr:col>
          <xdr:colOff>0</xdr:colOff>
          <xdr:row>206</xdr:row>
          <xdr:rowOff>701040</xdr:rowOff>
        </xdr:to>
        <xdr:pic>
          <xdr:nvPicPr>
            <xdr:cNvPr id="300117" name="Imagem 39">
              <a:extLst>
                <a:ext uri="{FF2B5EF4-FFF2-40B4-BE49-F238E27FC236}">
                  <a16:creationId xmlns:a16="http://schemas.microsoft.com/office/drawing/2014/main" id="{CC276B25-4898-D1D0-0D77-79F860B0B00F}"/>
                </a:ext>
              </a:extLst>
            </xdr:cNvPr>
            <xdr:cNvPicPr>
              <a:picLocks noChangeAspect="1" noChangeArrowheads="1"/>
              <a:extLst>
                <a:ext uri="{84589F7E-364E-4C9E-8A38-B11213B215E9}">
                  <a14:cameraTool cellRange="'MEM. CÁLCULO'!$D$811:$N$815" spid="_x0000_s320268"/>
                </a:ext>
              </a:extLst>
            </xdr:cNvPicPr>
          </xdr:nvPicPr>
          <xdr:blipFill>
            <a:blip xmlns:r="http://schemas.openxmlformats.org/officeDocument/2006/relationships" r:embed="rId35"/>
            <a:srcRect/>
            <a:stretch>
              <a:fillRect/>
            </a:stretch>
          </xdr:blipFill>
          <xdr:spPr bwMode="auto">
            <a:xfrm>
              <a:off x="12306300" y="125379480"/>
              <a:ext cx="6454140" cy="67056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53340</xdr:colOff>
          <xdr:row>207</xdr:row>
          <xdr:rowOff>60960</xdr:rowOff>
        </xdr:from>
        <xdr:to>
          <xdr:col>11</xdr:col>
          <xdr:colOff>0</xdr:colOff>
          <xdr:row>208</xdr:row>
          <xdr:rowOff>22860</xdr:rowOff>
        </xdr:to>
        <xdr:pic>
          <xdr:nvPicPr>
            <xdr:cNvPr id="300118" name="Imagem 40">
              <a:extLst>
                <a:ext uri="{FF2B5EF4-FFF2-40B4-BE49-F238E27FC236}">
                  <a16:creationId xmlns:a16="http://schemas.microsoft.com/office/drawing/2014/main" id="{7ADE3EDE-D4CF-F05F-3055-FAD30CFE3666}"/>
                </a:ext>
              </a:extLst>
            </xdr:cNvPr>
            <xdr:cNvPicPr>
              <a:picLocks noChangeAspect="1" noChangeArrowheads="1"/>
              <a:extLst>
                <a:ext uri="{84589F7E-364E-4C9E-8A38-B11213B215E9}">
                  <a14:cameraTool cellRange="'MEM. CÁLCULO'!$D$820:$N$824" spid="_x0000_s320269"/>
                </a:ext>
              </a:extLst>
            </xdr:cNvPicPr>
          </xdr:nvPicPr>
          <xdr:blipFill>
            <a:blip xmlns:r="http://schemas.openxmlformats.org/officeDocument/2006/relationships" r:embed="rId36"/>
            <a:srcRect/>
            <a:stretch>
              <a:fillRect/>
            </a:stretch>
          </xdr:blipFill>
          <xdr:spPr bwMode="auto">
            <a:xfrm>
              <a:off x="12329160" y="126324360"/>
              <a:ext cx="6431280" cy="86106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xdr:colOff>
          <xdr:row>209</xdr:row>
          <xdr:rowOff>38100</xdr:rowOff>
        </xdr:from>
        <xdr:to>
          <xdr:col>10</xdr:col>
          <xdr:colOff>3162300</xdr:colOff>
          <xdr:row>209</xdr:row>
          <xdr:rowOff>236220</xdr:rowOff>
        </xdr:to>
        <xdr:pic>
          <xdr:nvPicPr>
            <xdr:cNvPr id="300119" name="Imagem 41">
              <a:extLst>
                <a:ext uri="{FF2B5EF4-FFF2-40B4-BE49-F238E27FC236}">
                  <a16:creationId xmlns:a16="http://schemas.microsoft.com/office/drawing/2014/main" id="{E705352A-F4F5-FF80-7604-34D9A84FCBD4}"/>
                </a:ext>
              </a:extLst>
            </xdr:cNvPr>
            <xdr:cNvPicPr>
              <a:picLocks noChangeAspect="1" noChangeArrowheads="1"/>
              <a:extLst>
                <a:ext uri="{84589F7E-364E-4C9E-8A38-B11213B215E9}">
                  <a14:cameraTool cellRange="'MEM. CÁLCULO'!$D$829:$N$829" spid="_x0000_s320270"/>
                </a:ext>
              </a:extLst>
            </xdr:cNvPicPr>
          </xdr:nvPicPr>
          <xdr:blipFill>
            <a:blip xmlns:r="http://schemas.openxmlformats.org/officeDocument/2006/relationships" r:embed="rId37"/>
            <a:srcRect/>
            <a:stretch>
              <a:fillRect/>
            </a:stretch>
          </xdr:blipFill>
          <xdr:spPr bwMode="auto">
            <a:xfrm>
              <a:off x="12283440" y="127703580"/>
              <a:ext cx="5532120" cy="1981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214</xdr:row>
          <xdr:rowOff>76200</xdr:rowOff>
        </xdr:from>
        <xdr:to>
          <xdr:col>10</xdr:col>
          <xdr:colOff>3177540</xdr:colOff>
          <xdr:row>214</xdr:row>
          <xdr:rowOff>312420</xdr:rowOff>
        </xdr:to>
        <xdr:pic>
          <xdr:nvPicPr>
            <xdr:cNvPr id="300120" name="Imagem 42">
              <a:extLst>
                <a:ext uri="{FF2B5EF4-FFF2-40B4-BE49-F238E27FC236}">
                  <a16:creationId xmlns:a16="http://schemas.microsoft.com/office/drawing/2014/main" id="{65232BCE-8482-CC5B-5AAF-EAA7D6ACA788}"/>
                </a:ext>
              </a:extLst>
            </xdr:cNvPr>
            <xdr:cNvPicPr>
              <a:picLocks noChangeAspect="1" noChangeArrowheads="1"/>
              <a:extLst>
                <a:ext uri="{84589F7E-364E-4C9E-8A38-B11213B215E9}">
                  <a14:cameraTool cellRange="'MEM. CÁLCULO'!$D$844:$N$844" spid="_x0000_s320271"/>
                </a:ext>
              </a:extLst>
            </xdr:cNvPicPr>
          </xdr:nvPicPr>
          <xdr:blipFill>
            <a:blip xmlns:r="http://schemas.openxmlformats.org/officeDocument/2006/relationships" r:embed="rId38"/>
            <a:srcRect/>
            <a:stretch>
              <a:fillRect/>
            </a:stretch>
          </xdr:blipFill>
          <xdr:spPr bwMode="auto">
            <a:xfrm>
              <a:off x="12321540" y="130423920"/>
              <a:ext cx="5509260" cy="2362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216</xdr:row>
          <xdr:rowOff>76200</xdr:rowOff>
        </xdr:from>
        <xdr:to>
          <xdr:col>10</xdr:col>
          <xdr:colOff>3169920</xdr:colOff>
          <xdr:row>216</xdr:row>
          <xdr:rowOff>289560</xdr:rowOff>
        </xdr:to>
        <xdr:pic>
          <xdr:nvPicPr>
            <xdr:cNvPr id="300121" name="Imagem 43">
              <a:extLst>
                <a:ext uri="{FF2B5EF4-FFF2-40B4-BE49-F238E27FC236}">
                  <a16:creationId xmlns:a16="http://schemas.microsoft.com/office/drawing/2014/main" id="{D6E3D020-3122-F7C3-7359-5B02CFD06B19}"/>
                </a:ext>
              </a:extLst>
            </xdr:cNvPr>
            <xdr:cNvPicPr>
              <a:picLocks noChangeAspect="1" noChangeArrowheads="1"/>
              <a:extLst>
                <a:ext uri="{84589F7E-364E-4C9E-8A38-B11213B215E9}">
                  <a14:cameraTool cellRange="'MEM. CÁLCULO'!$D$851:$N$851" spid="_x0000_s320272"/>
                </a:ext>
              </a:extLst>
            </xdr:cNvPicPr>
          </xdr:nvPicPr>
          <xdr:blipFill>
            <a:blip xmlns:r="http://schemas.openxmlformats.org/officeDocument/2006/relationships" r:embed="rId39"/>
            <a:srcRect/>
            <a:stretch>
              <a:fillRect/>
            </a:stretch>
          </xdr:blipFill>
          <xdr:spPr bwMode="auto">
            <a:xfrm>
              <a:off x="12321540" y="131445000"/>
              <a:ext cx="5501640" cy="21336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218</xdr:row>
          <xdr:rowOff>91440</xdr:rowOff>
        </xdr:from>
        <xdr:to>
          <xdr:col>11</xdr:col>
          <xdr:colOff>0</xdr:colOff>
          <xdr:row>218</xdr:row>
          <xdr:rowOff>289560</xdr:rowOff>
        </xdr:to>
        <xdr:pic>
          <xdr:nvPicPr>
            <xdr:cNvPr id="300122" name="Imagem 44">
              <a:extLst>
                <a:ext uri="{FF2B5EF4-FFF2-40B4-BE49-F238E27FC236}">
                  <a16:creationId xmlns:a16="http://schemas.microsoft.com/office/drawing/2014/main" id="{4D6F3AD4-1330-2CFF-F6D0-920587043AC9}"/>
                </a:ext>
              </a:extLst>
            </xdr:cNvPr>
            <xdr:cNvPicPr>
              <a:picLocks noChangeAspect="1" noChangeArrowheads="1"/>
              <a:extLst>
                <a:ext uri="{84589F7E-364E-4C9E-8A38-B11213B215E9}">
                  <a14:cameraTool cellRange="'MEM. CÁLCULO'!$D$856:$N$856" spid="_x0000_s320273"/>
                </a:ext>
              </a:extLst>
            </xdr:cNvPicPr>
          </xdr:nvPicPr>
          <xdr:blipFill>
            <a:blip xmlns:r="http://schemas.openxmlformats.org/officeDocument/2006/relationships" r:embed="rId40"/>
            <a:srcRect/>
            <a:stretch>
              <a:fillRect/>
            </a:stretch>
          </xdr:blipFill>
          <xdr:spPr bwMode="auto">
            <a:xfrm>
              <a:off x="12344400" y="133037580"/>
              <a:ext cx="6416040" cy="1981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231</xdr:row>
          <xdr:rowOff>60960</xdr:rowOff>
        </xdr:from>
        <xdr:to>
          <xdr:col>11</xdr:col>
          <xdr:colOff>0</xdr:colOff>
          <xdr:row>231</xdr:row>
          <xdr:rowOff>228600</xdr:rowOff>
        </xdr:to>
        <xdr:pic>
          <xdr:nvPicPr>
            <xdr:cNvPr id="300123" name="Imagem 45">
              <a:extLst>
                <a:ext uri="{FF2B5EF4-FFF2-40B4-BE49-F238E27FC236}">
                  <a16:creationId xmlns:a16="http://schemas.microsoft.com/office/drawing/2014/main" id="{67D9103D-32B4-012B-0157-7809D5E29C92}"/>
                </a:ext>
              </a:extLst>
            </xdr:cNvPr>
            <xdr:cNvPicPr>
              <a:picLocks noChangeAspect="1" noChangeArrowheads="1"/>
              <a:extLst>
                <a:ext uri="{84589F7E-364E-4C9E-8A38-B11213B215E9}">
                  <a14:cameraTool cellRange="'MEM. CÁLCULO'!$D$894:$N$894" spid="_x0000_s320274"/>
                </a:ext>
              </a:extLst>
            </xdr:cNvPicPr>
          </xdr:nvPicPr>
          <xdr:blipFill>
            <a:blip xmlns:r="http://schemas.openxmlformats.org/officeDocument/2006/relationships" r:embed="rId220"/>
            <a:srcRect/>
            <a:stretch>
              <a:fillRect/>
            </a:stretch>
          </xdr:blipFill>
          <xdr:spPr bwMode="auto">
            <a:xfrm>
              <a:off x="12306300" y="140261340"/>
              <a:ext cx="6454140" cy="1676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237</xdr:row>
          <xdr:rowOff>152400</xdr:rowOff>
        </xdr:from>
        <xdr:to>
          <xdr:col>11</xdr:col>
          <xdr:colOff>0</xdr:colOff>
          <xdr:row>237</xdr:row>
          <xdr:rowOff>1767840</xdr:rowOff>
        </xdr:to>
        <xdr:pic>
          <xdr:nvPicPr>
            <xdr:cNvPr id="300124" name="Imagem 46">
              <a:extLst>
                <a:ext uri="{FF2B5EF4-FFF2-40B4-BE49-F238E27FC236}">
                  <a16:creationId xmlns:a16="http://schemas.microsoft.com/office/drawing/2014/main" id="{B400271B-9700-BE75-4D0E-81DC96A86068}"/>
                </a:ext>
              </a:extLst>
            </xdr:cNvPr>
            <xdr:cNvPicPr>
              <a:picLocks noChangeAspect="1" noChangeArrowheads="1"/>
              <a:extLst>
                <a:ext uri="{84589F7E-364E-4C9E-8A38-B11213B215E9}">
                  <a14:cameraTool cellRange="'MEM. CÁLCULO'!$D$910:$N$921" spid="_x0000_s320275"/>
                </a:ext>
              </a:extLst>
            </xdr:cNvPicPr>
          </xdr:nvPicPr>
          <xdr:blipFill>
            <a:blip xmlns:r="http://schemas.openxmlformats.org/officeDocument/2006/relationships" r:embed="rId99"/>
            <a:srcRect/>
            <a:stretch>
              <a:fillRect/>
            </a:stretch>
          </xdr:blipFill>
          <xdr:spPr bwMode="auto">
            <a:xfrm>
              <a:off x="12367260" y="141861540"/>
              <a:ext cx="6393180" cy="16154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54</xdr:row>
          <xdr:rowOff>30480</xdr:rowOff>
        </xdr:from>
        <xdr:to>
          <xdr:col>11</xdr:col>
          <xdr:colOff>0</xdr:colOff>
          <xdr:row>55</xdr:row>
          <xdr:rowOff>0</xdr:rowOff>
        </xdr:to>
        <xdr:pic>
          <xdr:nvPicPr>
            <xdr:cNvPr id="300125" name="Picture 210">
              <a:extLst>
                <a:ext uri="{FF2B5EF4-FFF2-40B4-BE49-F238E27FC236}">
                  <a16:creationId xmlns:a16="http://schemas.microsoft.com/office/drawing/2014/main" id="{898C6001-5A27-AF92-9992-459EBBD4487E}"/>
                </a:ext>
              </a:extLst>
            </xdr:cNvPr>
            <xdr:cNvPicPr>
              <a:picLocks noChangeAspect="1" noChangeArrowheads="1"/>
              <a:extLst>
                <a:ext uri="{84589F7E-364E-4C9E-8A38-B11213B215E9}">
                  <a14:cameraTool cellRange="'MEM. CÁLCULO'!$D$234:$N$234" spid="_x0000_s320276"/>
                </a:ext>
              </a:extLst>
            </xdr:cNvPicPr>
          </xdr:nvPicPr>
          <xdr:blipFill>
            <a:blip xmlns:r="http://schemas.openxmlformats.org/officeDocument/2006/relationships" r:embed="rId43"/>
            <a:srcRect/>
            <a:stretch>
              <a:fillRect/>
            </a:stretch>
          </xdr:blipFill>
          <xdr:spPr bwMode="auto">
            <a:xfrm>
              <a:off x="12306300" y="33101280"/>
              <a:ext cx="6454140" cy="30480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38</xdr:row>
          <xdr:rowOff>129540</xdr:rowOff>
        </xdr:from>
        <xdr:to>
          <xdr:col>11</xdr:col>
          <xdr:colOff>0</xdr:colOff>
          <xdr:row>39</xdr:row>
          <xdr:rowOff>1341120</xdr:rowOff>
        </xdr:to>
        <xdr:pic>
          <xdr:nvPicPr>
            <xdr:cNvPr id="300126" name="Picture 217082">
              <a:extLst>
                <a:ext uri="{FF2B5EF4-FFF2-40B4-BE49-F238E27FC236}">
                  <a16:creationId xmlns:a16="http://schemas.microsoft.com/office/drawing/2014/main" id="{65B3592E-4E85-02B6-12E4-3D3494581D7C}"/>
                </a:ext>
              </a:extLst>
            </xdr:cNvPr>
            <xdr:cNvPicPr>
              <a:picLocks noChangeAspect="1" noChangeArrowheads="1"/>
              <a:extLst>
                <a:ext uri="{84589F7E-364E-4C9E-8A38-B11213B215E9}">
                  <a14:cameraTool cellRange="'MEM. CÁLCULO'!$D$168:$N$175" spid="_x0000_s320277"/>
                </a:ext>
              </a:extLst>
            </xdr:cNvPicPr>
          </xdr:nvPicPr>
          <xdr:blipFill>
            <a:blip xmlns:r="http://schemas.openxmlformats.org/officeDocument/2006/relationships" r:embed="rId44"/>
            <a:srcRect/>
            <a:stretch>
              <a:fillRect/>
            </a:stretch>
          </xdr:blipFill>
          <xdr:spPr bwMode="auto">
            <a:xfrm>
              <a:off x="12352020" y="18889980"/>
              <a:ext cx="6408420" cy="13792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121920</xdr:colOff>
          <xdr:row>17</xdr:row>
          <xdr:rowOff>137160</xdr:rowOff>
        </xdr:from>
        <xdr:to>
          <xdr:col>11</xdr:col>
          <xdr:colOff>0</xdr:colOff>
          <xdr:row>18</xdr:row>
          <xdr:rowOff>45720</xdr:rowOff>
        </xdr:to>
        <xdr:pic>
          <xdr:nvPicPr>
            <xdr:cNvPr id="300127" name="Picture 217083">
              <a:extLst>
                <a:ext uri="{FF2B5EF4-FFF2-40B4-BE49-F238E27FC236}">
                  <a16:creationId xmlns:a16="http://schemas.microsoft.com/office/drawing/2014/main" id="{C1959A80-8C4C-ED7D-38AA-4C2EF66C57CE}"/>
                </a:ext>
              </a:extLst>
            </xdr:cNvPr>
            <xdr:cNvPicPr>
              <a:picLocks noChangeAspect="1" noChangeArrowheads="1"/>
              <a:extLst>
                <a:ext uri="{84589F7E-364E-4C9E-8A38-B11213B215E9}">
                  <a14:cameraTool cellRange="'MEM. CÁLCULO'!$D$99:$N$102" spid="_x0000_s320278"/>
                </a:ext>
              </a:extLst>
            </xdr:cNvPicPr>
          </xdr:nvPicPr>
          <xdr:blipFill>
            <a:blip xmlns:r="http://schemas.openxmlformats.org/officeDocument/2006/relationships" r:embed="rId45"/>
            <a:srcRect/>
            <a:stretch>
              <a:fillRect/>
            </a:stretch>
          </xdr:blipFill>
          <xdr:spPr bwMode="auto">
            <a:xfrm>
              <a:off x="12397740" y="6659880"/>
              <a:ext cx="6362700" cy="6934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41</xdr:row>
          <xdr:rowOff>0</xdr:rowOff>
        </xdr:from>
        <xdr:to>
          <xdr:col>11</xdr:col>
          <xdr:colOff>0</xdr:colOff>
          <xdr:row>41</xdr:row>
          <xdr:rowOff>213360</xdr:rowOff>
        </xdr:to>
        <xdr:pic>
          <xdr:nvPicPr>
            <xdr:cNvPr id="300128" name="Picture 217084">
              <a:extLst>
                <a:ext uri="{FF2B5EF4-FFF2-40B4-BE49-F238E27FC236}">
                  <a16:creationId xmlns:a16="http://schemas.microsoft.com/office/drawing/2014/main" id="{C92E0BDA-975C-4DE1-435B-ADC78B62607A}"/>
                </a:ext>
              </a:extLst>
            </xdr:cNvPr>
            <xdr:cNvPicPr>
              <a:picLocks noChangeAspect="1" noChangeArrowheads="1"/>
              <a:extLst>
                <a:ext uri="{84589F7E-364E-4C9E-8A38-B11213B215E9}">
                  <a14:cameraTool cellRange="'MEM. CÁLCULO'!$D$180:$N$180" spid="_x0000_s320279"/>
                </a:ext>
              </a:extLst>
            </xdr:cNvPicPr>
          </xdr:nvPicPr>
          <xdr:blipFill>
            <a:blip xmlns:r="http://schemas.openxmlformats.org/officeDocument/2006/relationships" r:embed="rId4"/>
            <a:srcRect/>
            <a:stretch>
              <a:fillRect/>
            </a:stretch>
          </xdr:blipFill>
          <xdr:spPr bwMode="auto">
            <a:xfrm>
              <a:off x="12344400" y="20878800"/>
              <a:ext cx="6416040" cy="21336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83820</xdr:colOff>
          <xdr:row>43</xdr:row>
          <xdr:rowOff>0</xdr:rowOff>
        </xdr:from>
        <xdr:to>
          <xdr:col>11</xdr:col>
          <xdr:colOff>0</xdr:colOff>
          <xdr:row>43</xdr:row>
          <xdr:rowOff>944880</xdr:rowOff>
        </xdr:to>
        <xdr:pic>
          <xdr:nvPicPr>
            <xdr:cNvPr id="300129" name="Picture 217085">
              <a:extLst>
                <a:ext uri="{FF2B5EF4-FFF2-40B4-BE49-F238E27FC236}">
                  <a16:creationId xmlns:a16="http://schemas.microsoft.com/office/drawing/2014/main" id="{86FFC0EA-684B-050C-076E-B37397ECB112}"/>
                </a:ext>
              </a:extLst>
            </xdr:cNvPr>
            <xdr:cNvPicPr>
              <a:picLocks noChangeAspect="1" noChangeArrowheads="1"/>
              <a:extLst>
                <a:ext uri="{84589F7E-364E-4C9E-8A38-B11213B215E9}">
                  <a14:cameraTool cellRange="'MEM. CÁLCULO'!$D$185:$N$191" spid="_x0000_s320280"/>
                </a:ext>
              </a:extLst>
            </xdr:cNvPicPr>
          </xdr:nvPicPr>
          <xdr:blipFill>
            <a:blip xmlns:r="http://schemas.openxmlformats.org/officeDocument/2006/relationships" r:embed="rId5"/>
            <a:srcRect/>
            <a:stretch>
              <a:fillRect/>
            </a:stretch>
          </xdr:blipFill>
          <xdr:spPr bwMode="auto">
            <a:xfrm>
              <a:off x="12359640" y="21800820"/>
              <a:ext cx="6400800" cy="9448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44</xdr:row>
          <xdr:rowOff>60960</xdr:rowOff>
        </xdr:from>
        <xdr:to>
          <xdr:col>10</xdr:col>
          <xdr:colOff>3169920</xdr:colOff>
          <xdr:row>44</xdr:row>
          <xdr:rowOff>1143000</xdr:rowOff>
        </xdr:to>
        <xdr:pic>
          <xdr:nvPicPr>
            <xdr:cNvPr id="300130" name="Picture 217086">
              <a:extLst>
                <a:ext uri="{FF2B5EF4-FFF2-40B4-BE49-F238E27FC236}">
                  <a16:creationId xmlns:a16="http://schemas.microsoft.com/office/drawing/2014/main" id="{20C57BEB-62D8-30E8-2328-F435BB3BB317}"/>
                </a:ext>
              </a:extLst>
            </xdr:cNvPr>
            <xdr:cNvPicPr>
              <a:picLocks noChangeAspect="1" noChangeArrowheads="1"/>
              <a:extLst>
                <a:ext uri="{84589F7E-364E-4C9E-8A38-B11213B215E9}">
                  <a14:cameraTool cellRange="'MEM. CÁLCULO'!$D$196:$N$203" spid="_x0000_s320281"/>
                </a:ext>
              </a:extLst>
            </xdr:cNvPicPr>
          </xdr:nvPicPr>
          <xdr:blipFill>
            <a:blip xmlns:r="http://schemas.openxmlformats.org/officeDocument/2006/relationships" r:embed="rId62"/>
            <a:srcRect/>
            <a:stretch>
              <a:fillRect/>
            </a:stretch>
          </xdr:blipFill>
          <xdr:spPr bwMode="auto">
            <a:xfrm>
              <a:off x="12336780" y="23088600"/>
              <a:ext cx="5486400" cy="10820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46</xdr:row>
          <xdr:rowOff>0</xdr:rowOff>
        </xdr:from>
        <xdr:to>
          <xdr:col>10</xdr:col>
          <xdr:colOff>3177540</xdr:colOff>
          <xdr:row>46</xdr:row>
          <xdr:rowOff>220980</xdr:rowOff>
        </xdr:to>
        <xdr:pic>
          <xdr:nvPicPr>
            <xdr:cNvPr id="300131" name="Picture 217087">
              <a:extLst>
                <a:ext uri="{FF2B5EF4-FFF2-40B4-BE49-F238E27FC236}">
                  <a16:creationId xmlns:a16="http://schemas.microsoft.com/office/drawing/2014/main" id="{283FF80F-8790-A8B1-2020-011E59F02357}"/>
                </a:ext>
              </a:extLst>
            </xdr:cNvPr>
            <xdr:cNvPicPr>
              <a:picLocks noChangeAspect="1" noChangeArrowheads="1"/>
              <a:extLst>
                <a:ext uri="{84589F7E-364E-4C9E-8A38-B11213B215E9}">
                  <a14:cameraTool cellRange="'MEM. CÁLCULO'!$D$208:$N$208" spid="_x0000_s320282"/>
                </a:ext>
              </a:extLst>
            </xdr:cNvPicPr>
          </xdr:nvPicPr>
          <xdr:blipFill>
            <a:blip xmlns:r="http://schemas.openxmlformats.org/officeDocument/2006/relationships" r:embed="rId7"/>
            <a:srcRect/>
            <a:stretch>
              <a:fillRect/>
            </a:stretch>
          </xdr:blipFill>
          <xdr:spPr bwMode="auto">
            <a:xfrm>
              <a:off x="12367260" y="25046940"/>
              <a:ext cx="5463540" cy="2209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48</xdr:row>
          <xdr:rowOff>0</xdr:rowOff>
        </xdr:from>
        <xdr:to>
          <xdr:col>11</xdr:col>
          <xdr:colOff>0</xdr:colOff>
          <xdr:row>48</xdr:row>
          <xdr:rowOff>944880</xdr:rowOff>
        </xdr:to>
        <xdr:pic>
          <xdr:nvPicPr>
            <xdr:cNvPr id="300132" name="Picture 217088">
              <a:extLst>
                <a:ext uri="{FF2B5EF4-FFF2-40B4-BE49-F238E27FC236}">
                  <a16:creationId xmlns:a16="http://schemas.microsoft.com/office/drawing/2014/main" id="{BB4421DF-B53F-75CA-F160-7FC07BAB210E}"/>
                </a:ext>
              </a:extLst>
            </xdr:cNvPr>
            <xdr:cNvPicPr>
              <a:picLocks noChangeAspect="1" noChangeArrowheads="1"/>
              <a:extLst>
                <a:ext uri="{84589F7E-364E-4C9E-8A38-B11213B215E9}">
                  <a14:cameraTool cellRange="'MEM. CÁLCULO'!$D$213:$N$219" spid="_x0000_s320283"/>
                </a:ext>
              </a:extLst>
            </xdr:cNvPicPr>
          </xdr:nvPicPr>
          <xdr:blipFill>
            <a:blip xmlns:r="http://schemas.openxmlformats.org/officeDocument/2006/relationships" r:embed="rId48"/>
            <a:srcRect/>
            <a:stretch>
              <a:fillRect/>
            </a:stretch>
          </xdr:blipFill>
          <xdr:spPr bwMode="auto">
            <a:xfrm>
              <a:off x="12367260" y="27561540"/>
              <a:ext cx="6393180" cy="9448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50</xdr:row>
          <xdr:rowOff>30480</xdr:rowOff>
        </xdr:from>
        <xdr:to>
          <xdr:col>11</xdr:col>
          <xdr:colOff>0</xdr:colOff>
          <xdr:row>50</xdr:row>
          <xdr:rowOff>807720</xdr:rowOff>
        </xdr:to>
        <xdr:pic>
          <xdr:nvPicPr>
            <xdr:cNvPr id="300133" name="Picture 217089">
              <a:extLst>
                <a:ext uri="{FF2B5EF4-FFF2-40B4-BE49-F238E27FC236}">
                  <a16:creationId xmlns:a16="http://schemas.microsoft.com/office/drawing/2014/main" id="{AA07D990-53B0-C18E-5972-214050A26E44}"/>
                </a:ext>
              </a:extLst>
            </xdr:cNvPr>
            <xdr:cNvPicPr>
              <a:picLocks noChangeAspect="1" noChangeArrowheads="1"/>
              <a:extLst>
                <a:ext uri="{84589F7E-364E-4C9E-8A38-B11213B215E9}">
                  <a14:cameraTool cellRange="'MEM. CÁLCULO'!$D$224:$N$227" spid="_x0000_s320284"/>
                </a:ext>
              </a:extLst>
            </xdr:cNvPicPr>
          </xdr:nvPicPr>
          <xdr:blipFill>
            <a:blip xmlns:r="http://schemas.openxmlformats.org/officeDocument/2006/relationships" r:embed="rId49"/>
            <a:srcRect/>
            <a:stretch>
              <a:fillRect/>
            </a:stretch>
          </xdr:blipFill>
          <xdr:spPr bwMode="auto">
            <a:xfrm>
              <a:off x="12321540" y="31021020"/>
              <a:ext cx="6438900" cy="7772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55</xdr:row>
          <xdr:rowOff>60960</xdr:rowOff>
        </xdr:from>
        <xdr:to>
          <xdr:col>11</xdr:col>
          <xdr:colOff>0</xdr:colOff>
          <xdr:row>55</xdr:row>
          <xdr:rowOff>739140</xdr:rowOff>
        </xdr:to>
        <xdr:pic>
          <xdr:nvPicPr>
            <xdr:cNvPr id="300134" name="Picture 217090">
              <a:extLst>
                <a:ext uri="{FF2B5EF4-FFF2-40B4-BE49-F238E27FC236}">
                  <a16:creationId xmlns:a16="http://schemas.microsoft.com/office/drawing/2014/main" id="{531030B4-9A0F-2229-A6AF-C54179264D79}"/>
                </a:ext>
              </a:extLst>
            </xdr:cNvPr>
            <xdr:cNvPicPr>
              <a:picLocks noChangeAspect="1" noChangeArrowheads="1"/>
              <a:extLst>
                <a:ext uri="{84589F7E-364E-4C9E-8A38-B11213B215E9}">
                  <a14:cameraTool cellRange="'MEM. CÁLCULO'!$D$239:$N$243" spid="_x0000_s320285"/>
                </a:ext>
              </a:extLst>
            </xdr:cNvPicPr>
          </xdr:nvPicPr>
          <xdr:blipFill>
            <a:blip xmlns:r="http://schemas.openxmlformats.org/officeDocument/2006/relationships" r:embed="rId10"/>
            <a:srcRect/>
            <a:stretch>
              <a:fillRect/>
            </a:stretch>
          </xdr:blipFill>
          <xdr:spPr bwMode="auto">
            <a:xfrm>
              <a:off x="12321540" y="33467040"/>
              <a:ext cx="6438900" cy="6781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56</xdr:row>
          <xdr:rowOff>60960</xdr:rowOff>
        </xdr:from>
        <xdr:to>
          <xdr:col>11</xdr:col>
          <xdr:colOff>0</xdr:colOff>
          <xdr:row>56</xdr:row>
          <xdr:rowOff>701040</xdr:rowOff>
        </xdr:to>
        <xdr:pic>
          <xdr:nvPicPr>
            <xdr:cNvPr id="300135" name="Picture 217091">
              <a:extLst>
                <a:ext uri="{FF2B5EF4-FFF2-40B4-BE49-F238E27FC236}">
                  <a16:creationId xmlns:a16="http://schemas.microsoft.com/office/drawing/2014/main" id="{10657537-1169-0751-C91D-A8B21BC130A9}"/>
                </a:ext>
              </a:extLst>
            </xdr:cNvPr>
            <xdr:cNvPicPr>
              <a:picLocks noChangeAspect="1" noChangeArrowheads="1"/>
              <a:extLst>
                <a:ext uri="{84589F7E-364E-4C9E-8A38-B11213B215E9}">
                  <a14:cameraTool cellRange="'MEM. CÁLCULO'!$D$249:$N$252" spid="_x0000_s320286"/>
                </a:ext>
              </a:extLst>
            </xdr:cNvPicPr>
          </xdr:nvPicPr>
          <xdr:blipFill>
            <a:blip xmlns:r="http://schemas.openxmlformats.org/officeDocument/2006/relationships" r:embed="rId51"/>
            <a:srcRect/>
            <a:stretch>
              <a:fillRect/>
            </a:stretch>
          </xdr:blipFill>
          <xdr:spPr bwMode="auto">
            <a:xfrm>
              <a:off x="12336780" y="34549080"/>
              <a:ext cx="6423660" cy="6400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53340</xdr:colOff>
          <xdr:row>60</xdr:row>
          <xdr:rowOff>30480</xdr:rowOff>
        </xdr:from>
        <xdr:to>
          <xdr:col>11</xdr:col>
          <xdr:colOff>0</xdr:colOff>
          <xdr:row>60</xdr:row>
          <xdr:rowOff>1112520</xdr:rowOff>
        </xdr:to>
        <xdr:pic>
          <xdr:nvPicPr>
            <xdr:cNvPr id="300136" name="Picture 217092">
              <a:extLst>
                <a:ext uri="{FF2B5EF4-FFF2-40B4-BE49-F238E27FC236}">
                  <a16:creationId xmlns:a16="http://schemas.microsoft.com/office/drawing/2014/main" id="{D975DB1F-7EBF-5519-8EFC-ED481ABE9F4B}"/>
                </a:ext>
              </a:extLst>
            </xdr:cNvPr>
            <xdr:cNvPicPr>
              <a:picLocks noChangeAspect="1" noChangeArrowheads="1"/>
              <a:extLst>
                <a:ext uri="{84589F7E-364E-4C9E-8A38-B11213B215E9}">
                  <a14:cameraTool cellRange="'MEM. CÁLCULO'!$D$259:$N$266" spid="_x0000_s320287"/>
                </a:ext>
              </a:extLst>
            </xdr:cNvPicPr>
          </xdr:nvPicPr>
          <xdr:blipFill>
            <a:blip xmlns:r="http://schemas.openxmlformats.org/officeDocument/2006/relationships" r:embed="rId64"/>
            <a:srcRect/>
            <a:stretch>
              <a:fillRect/>
            </a:stretch>
          </xdr:blipFill>
          <xdr:spPr bwMode="auto">
            <a:xfrm>
              <a:off x="12329160" y="37536120"/>
              <a:ext cx="6431280" cy="10820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62</xdr:row>
          <xdr:rowOff>60960</xdr:rowOff>
        </xdr:from>
        <xdr:to>
          <xdr:col>11</xdr:col>
          <xdr:colOff>0</xdr:colOff>
          <xdr:row>62</xdr:row>
          <xdr:rowOff>1005840</xdr:rowOff>
        </xdr:to>
        <xdr:pic>
          <xdr:nvPicPr>
            <xdr:cNvPr id="300137" name="Picture 339">
              <a:extLst>
                <a:ext uri="{FF2B5EF4-FFF2-40B4-BE49-F238E27FC236}">
                  <a16:creationId xmlns:a16="http://schemas.microsoft.com/office/drawing/2014/main" id="{D243C9E3-559B-AEB6-542C-9E6908F40FD9}"/>
                </a:ext>
              </a:extLst>
            </xdr:cNvPr>
            <xdr:cNvPicPr>
              <a:picLocks noChangeAspect="1" noChangeArrowheads="1"/>
              <a:extLst>
                <a:ext uri="{84589F7E-364E-4C9E-8A38-B11213B215E9}">
                  <a14:cameraTool cellRange="'MEM. CÁLCULO'!$D$271:$N$277" spid="_x0000_s320288"/>
                </a:ext>
              </a:extLst>
            </xdr:cNvPicPr>
          </xdr:nvPicPr>
          <xdr:blipFill>
            <a:blip xmlns:r="http://schemas.openxmlformats.org/officeDocument/2006/relationships" r:embed="rId221"/>
            <a:srcRect/>
            <a:stretch>
              <a:fillRect/>
            </a:stretch>
          </xdr:blipFill>
          <xdr:spPr bwMode="auto">
            <a:xfrm>
              <a:off x="12321540" y="39212520"/>
              <a:ext cx="6438900" cy="9448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239</xdr:row>
          <xdr:rowOff>137160</xdr:rowOff>
        </xdr:from>
        <xdr:to>
          <xdr:col>10</xdr:col>
          <xdr:colOff>3147060</xdr:colOff>
          <xdr:row>239</xdr:row>
          <xdr:rowOff>342900</xdr:rowOff>
        </xdr:to>
        <xdr:pic>
          <xdr:nvPicPr>
            <xdr:cNvPr id="300138" name="Imagem 2">
              <a:extLst>
                <a:ext uri="{FF2B5EF4-FFF2-40B4-BE49-F238E27FC236}">
                  <a16:creationId xmlns:a16="http://schemas.microsoft.com/office/drawing/2014/main" id="{E0723A6B-CD52-044D-2E3A-565D10C06ED9}"/>
                </a:ext>
              </a:extLst>
            </xdr:cNvPr>
            <xdr:cNvPicPr>
              <a:picLocks noChangeAspect="1" noChangeArrowheads="1"/>
              <a:extLst>
                <a:ext uri="{84589F7E-364E-4C9E-8A38-B11213B215E9}">
                  <a14:cameraTool cellRange="'MEM. CÁLCULO'!$D$926:$N$926" spid="_x0000_s320289"/>
                </a:ext>
              </a:extLst>
            </xdr:cNvPicPr>
          </xdr:nvPicPr>
          <xdr:blipFill>
            <a:blip xmlns:r="http://schemas.openxmlformats.org/officeDocument/2006/relationships" r:embed="rId85"/>
            <a:srcRect/>
            <a:stretch>
              <a:fillRect/>
            </a:stretch>
          </xdr:blipFill>
          <xdr:spPr bwMode="auto">
            <a:xfrm>
              <a:off x="12336780" y="144368520"/>
              <a:ext cx="5463540" cy="2057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xdr:colOff>
          <xdr:row>242</xdr:row>
          <xdr:rowOff>121920</xdr:rowOff>
        </xdr:from>
        <xdr:to>
          <xdr:col>10</xdr:col>
          <xdr:colOff>3169920</xdr:colOff>
          <xdr:row>242</xdr:row>
          <xdr:rowOff>1600200</xdr:rowOff>
        </xdr:to>
        <xdr:pic>
          <xdr:nvPicPr>
            <xdr:cNvPr id="300139" name="Imagem 3">
              <a:extLst>
                <a:ext uri="{FF2B5EF4-FFF2-40B4-BE49-F238E27FC236}">
                  <a16:creationId xmlns:a16="http://schemas.microsoft.com/office/drawing/2014/main" id="{4497156E-76CF-A799-D092-BC0B97CE6E2D}"/>
                </a:ext>
              </a:extLst>
            </xdr:cNvPr>
            <xdr:cNvPicPr>
              <a:picLocks noChangeAspect="1" noChangeArrowheads="1"/>
              <a:extLst>
                <a:ext uri="{84589F7E-364E-4C9E-8A38-B11213B215E9}">
                  <a14:cameraTool cellRange="'MEM. CÁLCULO'!$D$936:$N$946" spid="_x0000_s320290"/>
                </a:ext>
              </a:extLst>
            </xdr:cNvPicPr>
          </xdr:nvPicPr>
          <xdr:blipFill>
            <a:blip xmlns:r="http://schemas.openxmlformats.org/officeDocument/2006/relationships" r:embed="rId54"/>
            <a:srcRect/>
            <a:stretch>
              <a:fillRect/>
            </a:stretch>
          </xdr:blipFill>
          <xdr:spPr bwMode="auto">
            <a:xfrm>
              <a:off x="12291060" y="146288760"/>
              <a:ext cx="5532120" cy="14782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243</xdr:row>
          <xdr:rowOff>121920</xdr:rowOff>
        </xdr:from>
        <xdr:to>
          <xdr:col>10</xdr:col>
          <xdr:colOff>3177540</xdr:colOff>
          <xdr:row>243</xdr:row>
          <xdr:rowOff>1737360</xdr:rowOff>
        </xdr:to>
        <xdr:pic>
          <xdr:nvPicPr>
            <xdr:cNvPr id="300140" name="Imagem 12">
              <a:extLst>
                <a:ext uri="{FF2B5EF4-FFF2-40B4-BE49-F238E27FC236}">
                  <a16:creationId xmlns:a16="http://schemas.microsoft.com/office/drawing/2014/main" id="{A71A03E1-D20A-F89A-1283-5F8F7770CE9C}"/>
                </a:ext>
              </a:extLst>
            </xdr:cNvPr>
            <xdr:cNvPicPr>
              <a:picLocks noChangeAspect="1" noChangeArrowheads="1"/>
              <a:extLst>
                <a:ext uri="{84589F7E-364E-4C9E-8A38-B11213B215E9}">
                  <a14:cameraTool cellRange="'MEM. CÁLCULO'!$D$951:$N$962" spid="_x0000_s320291"/>
                </a:ext>
              </a:extLst>
            </xdr:cNvPicPr>
          </xdr:nvPicPr>
          <xdr:blipFill>
            <a:blip xmlns:r="http://schemas.openxmlformats.org/officeDocument/2006/relationships" r:embed="rId222"/>
            <a:srcRect/>
            <a:stretch>
              <a:fillRect/>
            </a:stretch>
          </xdr:blipFill>
          <xdr:spPr bwMode="auto">
            <a:xfrm>
              <a:off x="12313920" y="148498560"/>
              <a:ext cx="5516880" cy="16154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245</xdr:row>
          <xdr:rowOff>91440</xdr:rowOff>
        </xdr:from>
        <xdr:to>
          <xdr:col>11</xdr:col>
          <xdr:colOff>0</xdr:colOff>
          <xdr:row>245</xdr:row>
          <xdr:rowOff>320040</xdr:rowOff>
        </xdr:to>
        <xdr:pic>
          <xdr:nvPicPr>
            <xdr:cNvPr id="300141" name="Imagem 22">
              <a:extLst>
                <a:ext uri="{FF2B5EF4-FFF2-40B4-BE49-F238E27FC236}">
                  <a16:creationId xmlns:a16="http://schemas.microsoft.com/office/drawing/2014/main" id="{075AC168-377D-032C-4655-54F258335DEB}"/>
                </a:ext>
              </a:extLst>
            </xdr:cNvPr>
            <xdr:cNvPicPr>
              <a:picLocks noChangeAspect="1" noChangeArrowheads="1"/>
              <a:extLst>
                <a:ext uri="{84589F7E-364E-4C9E-8A38-B11213B215E9}">
                  <a14:cameraTool cellRange="'MEM. CÁLCULO'!$D$967:$N$967" spid="_x0000_s320292"/>
                </a:ext>
              </a:extLst>
            </xdr:cNvPicPr>
          </xdr:nvPicPr>
          <xdr:blipFill>
            <a:blip xmlns:r="http://schemas.openxmlformats.org/officeDocument/2006/relationships" r:embed="rId56"/>
            <a:srcRect/>
            <a:stretch>
              <a:fillRect/>
            </a:stretch>
          </xdr:blipFill>
          <xdr:spPr bwMode="auto">
            <a:xfrm>
              <a:off x="12344400" y="151447500"/>
              <a:ext cx="6416040" cy="22860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247</xdr:row>
          <xdr:rowOff>60960</xdr:rowOff>
        </xdr:from>
        <xdr:to>
          <xdr:col>11</xdr:col>
          <xdr:colOff>0</xdr:colOff>
          <xdr:row>247</xdr:row>
          <xdr:rowOff>251460</xdr:rowOff>
        </xdr:to>
        <xdr:pic>
          <xdr:nvPicPr>
            <xdr:cNvPr id="300142" name="Imagem 47">
              <a:extLst>
                <a:ext uri="{FF2B5EF4-FFF2-40B4-BE49-F238E27FC236}">
                  <a16:creationId xmlns:a16="http://schemas.microsoft.com/office/drawing/2014/main" id="{3B149801-B54B-C5F5-9BAF-F67DBF0904E0}"/>
                </a:ext>
              </a:extLst>
            </xdr:cNvPr>
            <xdr:cNvPicPr>
              <a:picLocks noChangeAspect="1" noChangeArrowheads="1"/>
              <a:extLst>
                <a:ext uri="{84589F7E-364E-4C9E-8A38-B11213B215E9}">
                  <a14:cameraTool cellRange="'MEM. CÁLCULO'!$D$972:$N$972" spid="_x0000_s320293"/>
                </a:ext>
              </a:extLst>
            </xdr:cNvPicPr>
          </xdr:nvPicPr>
          <xdr:blipFill>
            <a:blip xmlns:r="http://schemas.openxmlformats.org/officeDocument/2006/relationships" r:embed="rId165"/>
            <a:srcRect/>
            <a:stretch>
              <a:fillRect/>
            </a:stretch>
          </xdr:blipFill>
          <xdr:spPr bwMode="auto">
            <a:xfrm>
              <a:off x="12306300" y="152704800"/>
              <a:ext cx="6454140" cy="19050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249</xdr:row>
          <xdr:rowOff>137160</xdr:rowOff>
        </xdr:from>
        <xdr:to>
          <xdr:col>10</xdr:col>
          <xdr:colOff>3177540</xdr:colOff>
          <xdr:row>249</xdr:row>
          <xdr:rowOff>1615440</xdr:rowOff>
        </xdr:to>
        <xdr:pic>
          <xdr:nvPicPr>
            <xdr:cNvPr id="300143" name="Imagem 48">
              <a:extLst>
                <a:ext uri="{FF2B5EF4-FFF2-40B4-BE49-F238E27FC236}">
                  <a16:creationId xmlns:a16="http://schemas.microsoft.com/office/drawing/2014/main" id="{52143CC5-E906-ECA6-6B53-B0D2D0D42A03}"/>
                </a:ext>
              </a:extLst>
            </xdr:cNvPr>
            <xdr:cNvPicPr>
              <a:picLocks noChangeAspect="1" noChangeArrowheads="1"/>
              <a:extLst>
                <a:ext uri="{84589F7E-364E-4C9E-8A38-B11213B215E9}">
                  <a14:cameraTool cellRange="'MEM. CÁLCULO'!$D$977:$N$987" spid="_x0000_s320294"/>
                </a:ext>
              </a:extLst>
            </xdr:cNvPicPr>
          </xdr:nvPicPr>
          <xdr:blipFill>
            <a:blip xmlns:r="http://schemas.openxmlformats.org/officeDocument/2006/relationships" r:embed="rId58"/>
            <a:srcRect/>
            <a:stretch>
              <a:fillRect/>
            </a:stretch>
          </xdr:blipFill>
          <xdr:spPr bwMode="auto">
            <a:xfrm>
              <a:off x="12344400" y="153413460"/>
              <a:ext cx="5486400" cy="14782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xdr:colOff>
          <xdr:row>251</xdr:row>
          <xdr:rowOff>99060</xdr:rowOff>
        </xdr:from>
        <xdr:to>
          <xdr:col>11</xdr:col>
          <xdr:colOff>0</xdr:colOff>
          <xdr:row>251</xdr:row>
          <xdr:rowOff>335280</xdr:rowOff>
        </xdr:to>
        <xdr:pic>
          <xdr:nvPicPr>
            <xdr:cNvPr id="300144" name="Imagem 49">
              <a:extLst>
                <a:ext uri="{FF2B5EF4-FFF2-40B4-BE49-F238E27FC236}">
                  <a16:creationId xmlns:a16="http://schemas.microsoft.com/office/drawing/2014/main" id="{46E73F37-91BE-F365-B30E-B29A42FB3A5E}"/>
                </a:ext>
              </a:extLst>
            </xdr:cNvPr>
            <xdr:cNvPicPr>
              <a:picLocks noChangeAspect="1" noChangeArrowheads="1"/>
              <a:extLst>
                <a:ext uri="{84589F7E-364E-4C9E-8A38-B11213B215E9}">
                  <a14:cameraTool cellRange="'MEM. CÁLCULO'!$D$992:$M$992" spid="_x0000_s320295"/>
                </a:ext>
              </a:extLst>
            </xdr:cNvPicPr>
          </xdr:nvPicPr>
          <xdr:blipFill>
            <a:blip xmlns:r="http://schemas.openxmlformats.org/officeDocument/2006/relationships" r:embed="rId136"/>
            <a:srcRect/>
            <a:stretch>
              <a:fillRect/>
            </a:stretch>
          </xdr:blipFill>
          <xdr:spPr bwMode="auto">
            <a:xfrm>
              <a:off x="12283440" y="155859480"/>
              <a:ext cx="6477000" cy="2362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257</xdr:row>
          <xdr:rowOff>182880</xdr:rowOff>
        </xdr:from>
        <xdr:to>
          <xdr:col>11</xdr:col>
          <xdr:colOff>0</xdr:colOff>
          <xdr:row>257</xdr:row>
          <xdr:rowOff>365760</xdr:rowOff>
        </xdr:to>
        <xdr:pic>
          <xdr:nvPicPr>
            <xdr:cNvPr id="300145" name="Imagem 50">
              <a:extLst>
                <a:ext uri="{FF2B5EF4-FFF2-40B4-BE49-F238E27FC236}">
                  <a16:creationId xmlns:a16="http://schemas.microsoft.com/office/drawing/2014/main" id="{74D0BF9D-E44B-8B40-873F-D851CC2AB2FE}"/>
                </a:ext>
              </a:extLst>
            </xdr:cNvPr>
            <xdr:cNvPicPr>
              <a:picLocks noChangeAspect="1" noChangeArrowheads="1"/>
              <a:extLst>
                <a:ext uri="{84589F7E-364E-4C9E-8A38-B11213B215E9}">
                  <a14:cameraTool cellRange="'MEM. CÁLCULO'!$D$999:$N$999" spid="_x0000_s320296"/>
                </a:ext>
              </a:extLst>
            </xdr:cNvPicPr>
          </xdr:nvPicPr>
          <xdr:blipFill>
            <a:blip xmlns:r="http://schemas.openxmlformats.org/officeDocument/2006/relationships" r:embed="rId60"/>
            <a:srcRect/>
            <a:stretch>
              <a:fillRect/>
            </a:stretch>
          </xdr:blipFill>
          <xdr:spPr bwMode="auto">
            <a:xfrm>
              <a:off x="12336780" y="157810200"/>
              <a:ext cx="6423660" cy="1828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38</xdr:row>
          <xdr:rowOff>129540</xdr:rowOff>
        </xdr:from>
        <xdr:to>
          <xdr:col>11</xdr:col>
          <xdr:colOff>0</xdr:colOff>
          <xdr:row>39</xdr:row>
          <xdr:rowOff>1341120</xdr:rowOff>
        </xdr:to>
        <xdr:pic>
          <xdr:nvPicPr>
            <xdr:cNvPr id="300146" name="Picture 217102">
              <a:extLst>
                <a:ext uri="{FF2B5EF4-FFF2-40B4-BE49-F238E27FC236}">
                  <a16:creationId xmlns:a16="http://schemas.microsoft.com/office/drawing/2014/main" id="{B0C1AA51-C43D-551F-1BFA-FC9C4B9B6768}"/>
                </a:ext>
              </a:extLst>
            </xdr:cNvPr>
            <xdr:cNvPicPr>
              <a:picLocks noChangeAspect="1" noChangeArrowheads="1"/>
              <a:extLst>
                <a:ext uri="{84589F7E-364E-4C9E-8A38-B11213B215E9}">
                  <a14:cameraTool cellRange="'MEM. CÁLCULO'!$D$168:$N$175" spid="_x0000_s320297"/>
                </a:ext>
              </a:extLst>
            </xdr:cNvPicPr>
          </xdr:nvPicPr>
          <xdr:blipFill>
            <a:blip xmlns:r="http://schemas.openxmlformats.org/officeDocument/2006/relationships" r:embed="rId223"/>
            <a:srcRect/>
            <a:stretch>
              <a:fillRect/>
            </a:stretch>
          </xdr:blipFill>
          <xdr:spPr bwMode="auto">
            <a:xfrm>
              <a:off x="12352020" y="18889980"/>
              <a:ext cx="6408420" cy="13792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121920</xdr:colOff>
          <xdr:row>17</xdr:row>
          <xdr:rowOff>137160</xdr:rowOff>
        </xdr:from>
        <xdr:to>
          <xdr:col>11</xdr:col>
          <xdr:colOff>0</xdr:colOff>
          <xdr:row>18</xdr:row>
          <xdr:rowOff>45720</xdr:rowOff>
        </xdr:to>
        <xdr:pic>
          <xdr:nvPicPr>
            <xdr:cNvPr id="300147" name="Picture 217103">
              <a:extLst>
                <a:ext uri="{FF2B5EF4-FFF2-40B4-BE49-F238E27FC236}">
                  <a16:creationId xmlns:a16="http://schemas.microsoft.com/office/drawing/2014/main" id="{DB92E0C2-1C95-3095-63A6-42116795DE32}"/>
                </a:ext>
              </a:extLst>
            </xdr:cNvPr>
            <xdr:cNvPicPr>
              <a:picLocks noChangeAspect="1" noChangeArrowheads="1"/>
              <a:extLst>
                <a:ext uri="{84589F7E-364E-4C9E-8A38-B11213B215E9}">
                  <a14:cameraTool cellRange="'MEM. CÁLCULO'!$D$99:$N$102" spid="_x0000_s320298"/>
                </a:ext>
              </a:extLst>
            </xdr:cNvPicPr>
          </xdr:nvPicPr>
          <xdr:blipFill>
            <a:blip xmlns:r="http://schemas.openxmlformats.org/officeDocument/2006/relationships" r:embed="rId224"/>
            <a:srcRect/>
            <a:stretch>
              <a:fillRect/>
            </a:stretch>
          </xdr:blipFill>
          <xdr:spPr bwMode="auto">
            <a:xfrm>
              <a:off x="12397740" y="6659880"/>
              <a:ext cx="6362700" cy="6934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41</xdr:row>
          <xdr:rowOff>0</xdr:rowOff>
        </xdr:from>
        <xdr:to>
          <xdr:col>11</xdr:col>
          <xdr:colOff>0</xdr:colOff>
          <xdr:row>41</xdr:row>
          <xdr:rowOff>213360</xdr:rowOff>
        </xdr:to>
        <xdr:pic>
          <xdr:nvPicPr>
            <xdr:cNvPr id="300148" name="Picture 217104">
              <a:extLst>
                <a:ext uri="{FF2B5EF4-FFF2-40B4-BE49-F238E27FC236}">
                  <a16:creationId xmlns:a16="http://schemas.microsoft.com/office/drawing/2014/main" id="{9257B3F5-0D05-93A7-7FD4-D7FDC0FF9B65}"/>
                </a:ext>
              </a:extLst>
            </xdr:cNvPr>
            <xdr:cNvPicPr>
              <a:picLocks noChangeAspect="1" noChangeArrowheads="1"/>
              <a:extLst>
                <a:ext uri="{84589F7E-364E-4C9E-8A38-B11213B215E9}">
                  <a14:cameraTool cellRange="'MEM. CÁLCULO'!$D$180:$N$180" spid="_x0000_s320299"/>
                </a:ext>
              </a:extLst>
            </xdr:cNvPicPr>
          </xdr:nvPicPr>
          <xdr:blipFill>
            <a:blip xmlns:r="http://schemas.openxmlformats.org/officeDocument/2006/relationships" r:embed="rId4"/>
            <a:srcRect/>
            <a:stretch>
              <a:fillRect/>
            </a:stretch>
          </xdr:blipFill>
          <xdr:spPr bwMode="auto">
            <a:xfrm>
              <a:off x="12344400" y="20878800"/>
              <a:ext cx="6416040" cy="21336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83820</xdr:colOff>
          <xdr:row>43</xdr:row>
          <xdr:rowOff>0</xdr:rowOff>
        </xdr:from>
        <xdr:to>
          <xdr:col>11</xdr:col>
          <xdr:colOff>0</xdr:colOff>
          <xdr:row>43</xdr:row>
          <xdr:rowOff>944880</xdr:rowOff>
        </xdr:to>
        <xdr:pic>
          <xdr:nvPicPr>
            <xdr:cNvPr id="300149" name="Picture 217105">
              <a:extLst>
                <a:ext uri="{FF2B5EF4-FFF2-40B4-BE49-F238E27FC236}">
                  <a16:creationId xmlns:a16="http://schemas.microsoft.com/office/drawing/2014/main" id="{D68C596B-96B3-DD3C-4608-D003A1F60ED9}"/>
                </a:ext>
              </a:extLst>
            </xdr:cNvPr>
            <xdr:cNvPicPr>
              <a:picLocks noChangeAspect="1" noChangeArrowheads="1"/>
              <a:extLst>
                <a:ext uri="{84589F7E-364E-4C9E-8A38-B11213B215E9}">
                  <a14:cameraTool cellRange="'MEM. CÁLCULO'!$D$185:$N$191" spid="_x0000_s320300"/>
                </a:ext>
              </a:extLst>
            </xdr:cNvPicPr>
          </xdr:nvPicPr>
          <xdr:blipFill>
            <a:blip xmlns:r="http://schemas.openxmlformats.org/officeDocument/2006/relationships" r:embed="rId5"/>
            <a:srcRect/>
            <a:stretch>
              <a:fillRect/>
            </a:stretch>
          </xdr:blipFill>
          <xdr:spPr bwMode="auto">
            <a:xfrm>
              <a:off x="12359640" y="21800820"/>
              <a:ext cx="6400800" cy="9448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44</xdr:row>
          <xdr:rowOff>60960</xdr:rowOff>
        </xdr:from>
        <xdr:to>
          <xdr:col>10</xdr:col>
          <xdr:colOff>3169920</xdr:colOff>
          <xdr:row>44</xdr:row>
          <xdr:rowOff>1143000</xdr:rowOff>
        </xdr:to>
        <xdr:pic>
          <xdr:nvPicPr>
            <xdr:cNvPr id="300150" name="Picture 217106">
              <a:extLst>
                <a:ext uri="{FF2B5EF4-FFF2-40B4-BE49-F238E27FC236}">
                  <a16:creationId xmlns:a16="http://schemas.microsoft.com/office/drawing/2014/main" id="{3F5D4013-5453-1989-80A5-0A1BA9536991}"/>
                </a:ext>
              </a:extLst>
            </xdr:cNvPr>
            <xdr:cNvPicPr>
              <a:picLocks noChangeAspect="1" noChangeArrowheads="1"/>
              <a:extLst>
                <a:ext uri="{84589F7E-364E-4C9E-8A38-B11213B215E9}">
                  <a14:cameraTool cellRange="'MEM. CÁLCULO'!$D$196:$N$203" spid="_x0000_s320301"/>
                </a:ext>
              </a:extLst>
            </xdr:cNvPicPr>
          </xdr:nvPicPr>
          <xdr:blipFill>
            <a:blip xmlns:r="http://schemas.openxmlformats.org/officeDocument/2006/relationships" r:embed="rId62"/>
            <a:srcRect/>
            <a:stretch>
              <a:fillRect/>
            </a:stretch>
          </xdr:blipFill>
          <xdr:spPr bwMode="auto">
            <a:xfrm>
              <a:off x="12336780" y="23088600"/>
              <a:ext cx="5486400" cy="10820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46</xdr:row>
          <xdr:rowOff>0</xdr:rowOff>
        </xdr:from>
        <xdr:to>
          <xdr:col>10</xdr:col>
          <xdr:colOff>3177540</xdr:colOff>
          <xdr:row>46</xdr:row>
          <xdr:rowOff>220980</xdr:rowOff>
        </xdr:to>
        <xdr:pic>
          <xdr:nvPicPr>
            <xdr:cNvPr id="300151" name="Picture 217107">
              <a:extLst>
                <a:ext uri="{FF2B5EF4-FFF2-40B4-BE49-F238E27FC236}">
                  <a16:creationId xmlns:a16="http://schemas.microsoft.com/office/drawing/2014/main" id="{4227DCFF-F7F0-6E6F-7CBC-440D2EA3D160}"/>
                </a:ext>
              </a:extLst>
            </xdr:cNvPr>
            <xdr:cNvPicPr>
              <a:picLocks noChangeAspect="1" noChangeArrowheads="1"/>
              <a:extLst>
                <a:ext uri="{84589F7E-364E-4C9E-8A38-B11213B215E9}">
                  <a14:cameraTool cellRange="'MEM. CÁLCULO'!$D$208:$N$208" spid="_x0000_s320302"/>
                </a:ext>
              </a:extLst>
            </xdr:cNvPicPr>
          </xdr:nvPicPr>
          <xdr:blipFill>
            <a:blip xmlns:r="http://schemas.openxmlformats.org/officeDocument/2006/relationships" r:embed="rId7"/>
            <a:srcRect/>
            <a:stretch>
              <a:fillRect/>
            </a:stretch>
          </xdr:blipFill>
          <xdr:spPr bwMode="auto">
            <a:xfrm>
              <a:off x="12367260" y="25046940"/>
              <a:ext cx="5463540" cy="2209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48</xdr:row>
          <xdr:rowOff>0</xdr:rowOff>
        </xdr:from>
        <xdr:to>
          <xdr:col>11</xdr:col>
          <xdr:colOff>0</xdr:colOff>
          <xdr:row>48</xdr:row>
          <xdr:rowOff>944880</xdr:rowOff>
        </xdr:to>
        <xdr:pic>
          <xdr:nvPicPr>
            <xdr:cNvPr id="300152" name="Picture 217108">
              <a:extLst>
                <a:ext uri="{FF2B5EF4-FFF2-40B4-BE49-F238E27FC236}">
                  <a16:creationId xmlns:a16="http://schemas.microsoft.com/office/drawing/2014/main" id="{B49DDDEE-868F-B25A-ED76-FF8C692FA9C6}"/>
                </a:ext>
              </a:extLst>
            </xdr:cNvPr>
            <xdr:cNvPicPr>
              <a:picLocks noChangeAspect="1" noChangeArrowheads="1"/>
              <a:extLst>
                <a:ext uri="{84589F7E-364E-4C9E-8A38-B11213B215E9}">
                  <a14:cameraTool cellRange="'MEM. CÁLCULO'!$D$213:$N$219" spid="_x0000_s320303"/>
                </a:ext>
              </a:extLst>
            </xdr:cNvPicPr>
          </xdr:nvPicPr>
          <xdr:blipFill>
            <a:blip xmlns:r="http://schemas.openxmlformats.org/officeDocument/2006/relationships" r:embed="rId48"/>
            <a:srcRect/>
            <a:stretch>
              <a:fillRect/>
            </a:stretch>
          </xdr:blipFill>
          <xdr:spPr bwMode="auto">
            <a:xfrm>
              <a:off x="12367260" y="27561540"/>
              <a:ext cx="6393180" cy="9448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50</xdr:row>
          <xdr:rowOff>30480</xdr:rowOff>
        </xdr:from>
        <xdr:to>
          <xdr:col>11</xdr:col>
          <xdr:colOff>0</xdr:colOff>
          <xdr:row>50</xdr:row>
          <xdr:rowOff>807720</xdr:rowOff>
        </xdr:to>
        <xdr:pic>
          <xdr:nvPicPr>
            <xdr:cNvPr id="300153" name="Picture 217109">
              <a:extLst>
                <a:ext uri="{FF2B5EF4-FFF2-40B4-BE49-F238E27FC236}">
                  <a16:creationId xmlns:a16="http://schemas.microsoft.com/office/drawing/2014/main" id="{B2C85796-849E-A8D4-F03F-8D3850A38DA8}"/>
                </a:ext>
              </a:extLst>
            </xdr:cNvPr>
            <xdr:cNvPicPr>
              <a:picLocks noChangeAspect="1" noChangeArrowheads="1"/>
              <a:extLst>
                <a:ext uri="{84589F7E-364E-4C9E-8A38-B11213B215E9}">
                  <a14:cameraTool cellRange="'MEM. CÁLCULO'!$D$224:$N$227" spid="_x0000_s320304"/>
                </a:ext>
              </a:extLst>
            </xdr:cNvPicPr>
          </xdr:nvPicPr>
          <xdr:blipFill>
            <a:blip xmlns:r="http://schemas.openxmlformats.org/officeDocument/2006/relationships" r:embed="rId49"/>
            <a:srcRect/>
            <a:stretch>
              <a:fillRect/>
            </a:stretch>
          </xdr:blipFill>
          <xdr:spPr bwMode="auto">
            <a:xfrm>
              <a:off x="12321540" y="31021020"/>
              <a:ext cx="6438900" cy="7772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55</xdr:row>
          <xdr:rowOff>60960</xdr:rowOff>
        </xdr:from>
        <xdr:to>
          <xdr:col>11</xdr:col>
          <xdr:colOff>0</xdr:colOff>
          <xdr:row>55</xdr:row>
          <xdr:rowOff>739140</xdr:rowOff>
        </xdr:to>
        <xdr:pic>
          <xdr:nvPicPr>
            <xdr:cNvPr id="300154" name="Picture 217110">
              <a:extLst>
                <a:ext uri="{FF2B5EF4-FFF2-40B4-BE49-F238E27FC236}">
                  <a16:creationId xmlns:a16="http://schemas.microsoft.com/office/drawing/2014/main" id="{F700B1BE-FD8F-CD2C-5294-7A4D8F7BFC8E}"/>
                </a:ext>
              </a:extLst>
            </xdr:cNvPr>
            <xdr:cNvPicPr>
              <a:picLocks noChangeAspect="1" noChangeArrowheads="1"/>
              <a:extLst>
                <a:ext uri="{84589F7E-364E-4C9E-8A38-B11213B215E9}">
                  <a14:cameraTool cellRange="'MEM. CÁLCULO'!$D$239:$N$243" spid="_x0000_s320305"/>
                </a:ext>
              </a:extLst>
            </xdr:cNvPicPr>
          </xdr:nvPicPr>
          <xdr:blipFill>
            <a:blip xmlns:r="http://schemas.openxmlformats.org/officeDocument/2006/relationships" r:embed="rId10"/>
            <a:srcRect/>
            <a:stretch>
              <a:fillRect/>
            </a:stretch>
          </xdr:blipFill>
          <xdr:spPr bwMode="auto">
            <a:xfrm>
              <a:off x="12321540" y="33467040"/>
              <a:ext cx="6438900" cy="6781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56</xdr:row>
          <xdr:rowOff>60960</xdr:rowOff>
        </xdr:from>
        <xdr:to>
          <xdr:col>11</xdr:col>
          <xdr:colOff>0</xdr:colOff>
          <xdr:row>56</xdr:row>
          <xdr:rowOff>701040</xdr:rowOff>
        </xdr:to>
        <xdr:pic>
          <xdr:nvPicPr>
            <xdr:cNvPr id="300155" name="Picture 217111">
              <a:extLst>
                <a:ext uri="{FF2B5EF4-FFF2-40B4-BE49-F238E27FC236}">
                  <a16:creationId xmlns:a16="http://schemas.microsoft.com/office/drawing/2014/main" id="{44D58BD8-7F4A-0A2D-BA5C-08BEC6E0B1F4}"/>
                </a:ext>
              </a:extLst>
            </xdr:cNvPr>
            <xdr:cNvPicPr>
              <a:picLocks noChangeAspect="1" noChangeArrowheads="1"/>
              <a:extLst>
                <a:ext uri="{84589F7E-364E-4C9E-8A38-B11213B215E9}">
                  <a14:cameraTool cellRange="'MEM. CÁLCULO'!$D$249:$N$252" spid="_x0000_s320306"/>
                </a:ext>
              </a:extLst>
            </xdr:cNvPicPr>
          </xdr:nvPicPr>
          <xdr:blipFill>
            <a:blip xmlns:r="http://schemas.openxmlformats.org/officeDocument/2006/relationships" r:embed="rId51"/>
            <a:srcRect/>
            <a:stretch>
              <a:fillRect/>
            </a:stretch>
          </xdr:blipFill>
          <xdr:spPr bwMode="auto">
            <a:xfrm>
              <a:off x="12336780" y="34549080"/>
              <a:ext cx="6423660" cy="6400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53340</xdr:colOff>
          <xdr:row>60</xdr:row>
          <xdr:rowOff>30480</xdr:rowOff>
        </xdr:from>
        <xdr:to>
          <xdr:col>11</xdr:col>
          <xdr:colOff>0</xdr:colOff>
          <xdr:row>60</xdr:row>
          <xdr:rowOff>1112520</xdr:rowOff>
        </xdr:to>
        <xdr:pic>
          <xdr:nvPicPr>
            <xdr:cNvPr id="300156" name="Picture 217112">
              <a:extLst>
                <a:ext uri="{FF2B5EF4-FFF2-40B4-BE49-F238E27FC236}">
                  <a16:creationId xmlns:a16="http://schemas.microsoft.com/office/drawing/2014/main" id="{55DED62D-D6BD-AC2D-9159-5FAD4D8D308E}"/>
                </a:ext>
              </a:extLst>
            </xdr:cNvPr>
            <xdr:cNvPicPr>
              <a:picLocks noChangeAspect="1" noChangeArrowheads="1"/>
              <a:extLst>
                <a:ext uri="{84589F7E-364E-4C9E-8A38-B11213B215E9}">
                  <a14:cameraTool cellRange="'MEM. CÁLCULO'!$D$259:$N$266" spid="_x0000_s320307"/>
                </a:ext>
              </a:extLst>
            </xdr:cNvPicPr>
          </xdr:nvPicPr>
          <xdr:blipFill>
            <a:blip xmlns:r="http://schemas.openxmlformats.org/officeDocument/2006/relationships" r:embed="rId225"/>
            <a:srcRect/>
            <a:stretch>
              <a:fillRect/>
            </a:stretch>
          </xdr:blipFill>
          <xdr:spPr bwMode="auto">
            <a:xfrm>
              <a:off x="12329160" y="37536120"/>
              <a:ext cx="6431280" cy="10820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53340</xdr:colOff>
          <xdr:row>64</xdr:row>
          <xdr:rowOff>53340</xdr:rowOff>
        </xdr:from>
        <xdr:to>
          <xdr:col>11</xdr:col>
          <xdr:colOff>0</xdr:colOff>
          <xdr:row>64</xdr:row>
          <xdr:rowOff>731520</xdr:rowOff>
        </xdr:to>
        <xdr:pic>
          <xdr:nvPicPr>
            <xdr:cNvPr id="300157" name="Picture 217113">
              <a:extLst>
                <a:ext uri="{FF2B5EF4-FFF2-40B4-BE49-F238E27FC236}">
                  <a16:creationId xmlns:a16="http://schemas.microsoft.com/office/drawing/2014/main" id="{F3F58537-3EF0-4C05-C4F4-9AC11F98EF0F}"/>
                </a:ext>
              </a:extLst>
            </xdr:cNvPr>
            <xdr:cNvPicPr>
              <a:picLocks noChangeAspect="1" noChangeArrowheads="1"/>
              <a:extLst>
                <a:ext uri="{84589F7E-364E-4C9E-8A38-B11213B215E9}">
                  <a14:cameraTool cellRange="'MEM. CÁLCULO'!$D$282:$N$286" spid="_x0000_s320308"/>
                </a:ext>
              </a:extLst>
            </xdr:cNvPicPr>
          </xdr:nvPicPr>
          <xdr:blipFill>
            <a:blip xmlns:r="http://schemas.openxmlformats.org/officeDocument/2006/relationships" r:embed="rId13"/>
            <a:srcRect/>
            <a:stretch>
              <a:fillRect/>
            </a:stretch>
          </xdr:blipFill>
          <xdr:spPr bwMode="auto">
            <a:xfrm>
              <a:off x="12329160" y="40706040"/>
              <a:ext cx="6431280" cy="6781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66</xdr:row>
          <xdr:rowOff>30480</xdr:rowOff>
        </xdr:from>
        <xdr:to>
          <xdr:col>11</xdr:col>
          <xdr:colOff>0</xdr:colOff>
          <xdr:row>66</xdr:row>
          <xdr:rowOff>571500</xdr:rowOff>
        </xdr:to>
        <xdr:pic>
          <xdr:nvPicPr>
            <xdr:cNvPr id="300158" name="Picture 217114">
              <a:extLst>
                <a:ext uri="{FF2B5EF4-FFF2-40B4-BE49-F238E27FC236}">
                  <a16:creationId xmlns:a16="http://schemas.microsoft.com/office/drawing/2014/main" id="{962521AD-F9B9-84D5-957D-2CC1E2BBF57C}"/>
                </a:ext>
              </a:extLst>
            </xdr:cNvPr>
            <xdr:cNvPicPr>
              <a:picLocks noChangeAspect="1" noChangeArrowheads="1"/>
              <a:extLst>
                <a:ext uri="{84589F7E-364E-4C9E-8A38-B11213B215E9}">
                  <a14:cameraTool cellRange="'MEM. CÁLCULO'!$D$291:$N$294" spid="_x0000_s320309"/>
                </a:ext>
              </a:extLst>
            </xdr:cNvPicPr>
          </xdr:nvPicPr>
          <xdr:blipFill>
            <a:blip xmlns:r="http://schemas.openxmlformats.org/officeDocument/2006/relationships" r:embed="rId14"/>
            <a:srcRect/>
            <a:stretch>
              <a:fillRect/>
            </a:stretch>
          </xdr:blipFill>
          <xdr:spPr bwMode="auto">
            <a:xfrm>
              <a:off x="12336780" y="41871900"/>
              <a:ext cx="6423660" cy="5410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74</xdr:row>
          <xdr:rowOff>53340</xdr:rowOff>
        </xdr:from>
        <xdr:to>
          <xdr:col>11</xdr:col>
          <xdr:colOff>0</xdr:colOff>
          <xdr:row>75</xdr:row>
          <xdr:rowOff>121920</xdr:rowOff>
        </xdr:to>
        <xdr:pic>
          <xdr:nvPicPr>
            <xdr:cNvPr id="300159" name="Picture 217115">
              <a:extLst>
                <a:ext uri="{FF2B5EF4-FFF2-40B4-BE49-F238E27FC236}">
                  <a16:creationId xmlns:a16="http://schemas.microsoft.com/office/drawing/2014/main" id="{D3ED628E-C094-1494-91CE-EF84E35D5349}"/>
                </a:ext>
              </a:extLst>
            </xdr:cNvPr>
            <xdr:cNvPicPr>
              <a:picLocks noChangeAspect="1" noChangeArrowheads="1"/>
              <a:extLst>
                <a:ext uri="{84589F7E-364E-4C9E-8A38-B11213B215E9}">
                  <a14:cameraTool cellRange="'MEM. CÁLCULO'!$D$330:$N$334" spid="_x0000_s320310"/>
                </a:ext>
              </a:extLst>
            </xdr:cNvPicPr>
          </xdr:nvPicPr>
          <xdr:blipFill>
            <a:blip xmlns:r="http://schemas.openxmlformats.org/officeDocument/2006/relationships" r:embed="rId15"/>
            <a:srcRect/>
            <a:stretch>
              <a:fillRect/>
            </a:stretch>
          </xdr:blipFill>
          <xdr:spPr bwMode="auto">
            <a:xfrm>
              <a:off x="12306300" y="47876460"/>
              <a:ext cx="6454140" cy="93726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72</xdr:row>
          <xdr:rowOff>91440</xdr:rowOff>
        </xdr:from>
        <xdr:to>
          <xdr:col>11</xdr:col>
          <xdr:colOff>0</xdr:colOff>
          <xdr:row>72</xdr:row>
          <xdr:rowOff>769620</xdr:rowOff>
        </xdr:to>
        <xdr:pic>
          <xdr:nvPicPr>
            <xdr:cNvPr id="300160" name="Picture 217116">
              <a:extLst>
                <a:ext uri="{FF2B5EF4-FFF2-40B4-BE49-F238E27FC236}">
                  <a16:creationId xmlns:a16="http://schemas.microsoft.com/office/drawing/2014/main" id="{6594AB79-27F3-FBD8-64AC-9BF7EE7D6D51}"/>
                </a:ext>
              </a:extLst>
            </xdr:cNvPr>
            <xdr:cNvPicPr>
              <a:picLocks noChangeAspect="1" noChangeArrowheads="1"/>
              <a:extLst>
                <a:ext uri="{84589F7E-364E-4C9E-8A38-B11213B215E9}">
                  <a14:cameraTool cellRange="'MEM. CÁLCULO'!$D$321:$N$325" spid="_x0000_s320311"/>
                </a:ext>
              </a:extLst>
            </xdr:cNvPicPr>
          </xdr:nvPicPr>
          <xdr:blipFill>
            <a:blip xmlns:r="http://schemas.openxmlformats.org/officeDocument/2006/relationships" r:embed="rId208"/>
            <a:srcRect/>
            <a:stretch>
              <a:fillRect/>
            </a:stretch>
          </xdr:blipFill>
          <xdr:spPr bwMode="auto">
            <a:xfrm>
              <a:off x="12336780" y="44592240"/>
              <a:ext cx="6423660" cy="6781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123</xdr:row>
          <xdr:rowOff>38100</xdr:rowOff>
        </xdr:from>
        <xdr:to>
          <xdr:col>11</xdr:col>
          <xdr:colOff>0</xdr:colOff>
          <xdr:row>123</xdr:row>
          <xdr:rowOff>579120</xdr:rowOff>
        </xdr:to>
        <xdr:pic>
          <xdr:nvPicPr>
            <xdr:cNvPr id="300161" name="Picture 217117">
              <a:extLst>
                <a:ext uri="{FF2B5EF4-FFF2-40B4-BE49-F238E27FC236}">
                  <a16:creationId xmlns:a16="http://schemas.microsoft.com/office/drawing/2014/main" id="{1D03201E-3817-128C-A990-97AC8CC9559D}"/>
                </a:ext>
              </a:extLst>
            </xdr:cNvPr>
            <xdr:cNvPicPr>
              <a:picLocks noChangeAspect="1" noChangeArrowheads="1"/>
              <a:extLst>
                <a:ext uri="{84589F7E-364E-4C9E-8A38-B11213B215E9}">
                  <a14:cameraTool cellRange="'MEM. CÁLCULO'!$D$527:$N$530" spid="_x0000_s320312"/>
                </a:ext>
              </a:extLst>
            </xdr:cNvPicPr>
          </xdr:nvPicPr>
          <xdr:blipFill>
            <a:blip xmlns:r="http://schemas.openxmlformats.org/officeDocument/2006/relationships" r:embed="rId93"/>
            <a:srcRect/>
            <a:stretch>
              <a:fillRect/>
            </a:stretch>
          </xdr:blipFill>
          <xdr:spPr bwMode="auto">
            <a:xfrm>
              <a:off x="12321540" y="71460360"/>
              <a:ext cx="6438900" cy="5410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53340</xdr:colOff>
          <xdr:row>125</xdr:row>
          <xdr:rowOff>76200</xdr:rowOff>
        </xdr:from>
        <xdr:to>
          <xdr:col>11</xdr:col>
          <xdr:colOff>0</xdr:colOff>
          <xdr:row>125</xdr:row>
          <xdr:rowOff>320040</xdr:rowOff>
        </xdr:to>
        <xdr:pic>
          <xdr:nvPicPr>
            <xdr:cNvPr id="300162" name="Picture 217118">
              <a:extLst>
                <a:ext uri="{FF2B5EF4-FFF2-40B4-BE49-F238E27FC236}">
                  <a16:creationId xmlns:a16="http://schemas.microsoft.com/office/drawing/2014/main" id="{29932A76-7871-459C-6AF5-30DBA4B49535}"/>
                </a:ext>
              </a:extLst>
            </xdr:cNvPr>
            <xdr:cNvPicPr>
              <a:picLocks noChangeAspect="1" noChangeArrowheads="1"/>
              <a:extLst>
                <a:ext uri="{84589F7E-364E-4C9E-8A38-B11213B215E9}">
                  <a14:cameraTool cellRange="'MEM. CÁLCULO'!$D$535:$N$535" spid="_x0000_s320313"/>
                </a:ext>
              </a:extLst>
            </xdr:cNvPicPr>
          </xdr:nvPicPr>
          <xdr:blipFill>
            <a:blip xmlns:r="http://schemas.openxmlformats.org/officeDocument/2006/relationships" r:embed="rId18"/>
            <a:srcRect/>
            <a:stretch>
              <a:fillRect/>
            </a:stretch>
          </xdr:blipFill>
          <xdr:spPr bwMode="auto">
            <a:xfrm>
              <a:off x="12329160" y="72450960"/>
              <a:ext cx="6431280" cy="2438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127</xdr:row>
          <xdr:rowOff>60960</xdr:rowOff>
        </xdr:from>
        <xdr:to>
          <xdr:col>11</xdr:col>
          <xdr:colOff>0</xdr:colOff>
          <xdr:row>127</xdr:row>
          <xdr:rowOff>281940</xdr:rowOff>
        </xdr:to>
        <xdr:pic>
          <xdr:nvPicPr>
            <xdr:cNvPr id="300163" name="Picture 217119">
              <a:extLst>
                <a:ext uri="{FF2B5EF4-FFF2-40B4-BE49-F238E27FC236}">
                  <a16:creationId xmlns:a16="http://schemas.microsoft.com/office/drawing/2014/main" id="{8EBC4F66-1576-9BCE-6819-B814CCAB9684}"/>
                </a:ext>
              </a:extLst>
            </xdr:cNvPr>
            <xdr:cNvPicPr>
              <a:picLocks noChangeAspect="1" noChangeArrowheads="1"/>
              <a:extLst>
                <a:ext uri="{84589F7E-364E-4C9E-8A38-B11213B215E9}">
                  <a14:cameraTool cellRange="'MEM. CÁLCULO'!$D$540:$N$540" spid="_x0000_s320314"/>
                </a:ext>
              </a:extLst>
            </xdr:cNvPicPr>
          </xdr:nvPicPr>
          <xdr:blipFill>
            <a:blip xmlns:r="http://schemas.openxmlformats.org/officeDocument/2006/relationships" r:embed="rId94"/>
            <a:srcRect/>
            <a:stretch>
              <a:fillRect/>
            </a:stretch>
          </xdr:blipFill>
          <xdr:spPr bwMode="auto">
            <a:xfrm>
              <a:off x="12306300" y="73441560"/>
              <a:ext cx="6454140" cy="2209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135</xdr:row>
          <xdr:rowOff>53340</xdr:rowOff>
        </xdr:from>
        <xdr:to>
          <xdr:col>11</xdr:col>
          <xdr:colOff>0</xdr:colOff>
          <xdr:row>135</xdr:row>
          <xdr:rowOff>998220</xdr:rowOff>
        </xdr:to>
        <xdr:pic>
          <xdr:nvPicPr>
            <xdr:cNvPr id="300164" name="Picture 217120">
              <a:extLst>
                <a:ext uri="{FF2B5EF4-FFF2-40B4-BE49-F238E27FC236}">
                  <a16:creationId xmlns:a16="http://schemas.microsoft.com/office/drawing/2014/main" id="{964E7892-F62F-BAC0-D4C2-EEB5BF3475FB}"/>
                </a:ext>
              </a:extLst>
            </xdr:cNvPr>
            <xdr:cNvPicPr>
              <a:picLocks noChangeAspect="1" noChangeArrowheads="1"/>
              <a:extLst>
                <a:ext uri="{84589F7E-364E-4C9E-8A38-B11213B215E9}">
                  <a14:cameraTool cellRange="'MEM. CÁLCULO'!$D$557:$N$563" spid="_x0000_s320315"/>
                </a:ext>
              </a:extLst>
            </xdr:cNvPicPr>
          </xdr:nvPicPr>
          <xdr:blipFill>
            <a:blip xmlns:r="http://schemas.openxmlformats.org/officeDocument/2006/relationships" r:embed="rId20"/>
            <a:srcRect/>
            <a:stretch>
              <a:fillRect/>
            </a:stretch>
          </xdr:blipFill>
          <xdr:spPr bwMode="auto">
            <a:xfrm>
              <a:off x="12321540" y="76619100"/>
              <a:ext cx="6438900" cy="9448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140</xdr:row>
          <xdr:rowOff>45720</xdr:rowOff>
        </xdr:from>
        <xdr:to>
          <xdr:col>11</xdr:col>
          <xdr:colOff>0</xdr:colOff>
          <xdr:row>140</xdr:row>
          <xdr:rowOff>586740</xdr:rowOff>
        </xdr:to>
        <xdr:pic>
          <xdr:nvPicPr>
            <xdr:cNvPr id="300165" name="Picture 217121">
              <a:extLst>
                <a:ext uri="{FF2B5EF4-FFF2-40B4-BE49-F238E27FC236}">
                  <a16:creationId xmlns:a16="http://schemas.microsoft.com/office/drawing/2014/main" id="{CB8211CA-1956-90E0-7F62-76C56456FD8A}"/>
                </a:ext>
              </a:extLst>
            </xdr:cNvPr>
            <xdr:cNvPicPr>
              <a:picLocks noChangeAspect="1" noChangeArrowheads="1"/>
              <a:extLst>
                <a:ext uri="{84589F7E-364E-4C9E-8A38-B11213B215E9}">
                  <a14:cameraTool cellRange="'MEM. CÁLCULO'!$D$579:$N$582" spid="_x0000_s320316"/>
                </a:ext>
              </a:extLst>
            </xdr:cNvPicPr>
          </xdr:nvPicPr>
          <xdr:blipFill>
            <a:blip xmlns:r="http://schemas.openxmlformats.org/officeDocument/2006/relationships" r:embed="rId21"/>
            <a:srcRect/>
            <a:stretch>
              <a:fillRect/>
            </a:stretch>
          </xdr:blipFill>
          <xdr:spPr bwMode="auto">
            <a:xfrm>
              <a:off x="12306300" y="82966560"/>
              <a:ext cx="6454140" cy="5410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53340</xdr:colOff>
          <xdr:row>142</xdr:row>
          <xdr:rowOff>53340</xdr:rowOff>
        </xdr:from>
        <xdr:to>
          <xdr:col>11</xdr:col>
          <xdr:colOff>0</xdr:colOff>
          <xdr:row>142</xdr:row>
          <xdr:rowOff>723900</xdr:rowOff>
        </xdr:to>
        <xdr:pic>
          <xdr:nvPicPr>
            <xdr:cNvPr id="300166" name="Picture 217122">
              <a:extLst>
                <a:ext uri="{FF2B5EF4-FFF2-40B4-BE49-F238E27FC236}">
                  <a16:creationId xmlns:a16="http://schemas.microsoft.com/office/drawing/2014/main" id="{C4032E89-D861-A200-3B18-C33F1971C34B}"/>
                </a:ext>
              </a:extLst>
            </xdr:cNvPr>
            <xdr:cNvPicPr>
              <a:picLocks noChangeAspect="1" noChangeArrowheads="1"/>
              <a:extLst>
                <a:ext uri="{84589F7E-364E-4C9E-8A38-B11213B215E9}">
                  <a14:cameraTool cellRange="'MEM. CÁLCULO'!$D$587:$N$591" spid="_x0000_s320317"/>
                </a:ext>
              </a:extLst>
            </xdr:cNvPicPr>
          </xdr:nvPicPr>
          <xdr:blipFill>
            <a:blip xmlns:r="http://schemas.openxmlformats.org/officeDocument/2006/relationships" r:embed="rId22"/>
            <a:srcRect/>
            <a:stretch>
              <a:fillRect/>
            </a:stretch>
          </xdr:blipFill>
          <xdr:spPr bwMode="auto">
            <a:xfrm>
              <a:off x="12329160" y="84764880"/>
              <a:ext cx="6431280" cy="67056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144</xdr:row>
          <xdr:rowOff>53340</xdr:rowOff>
        </xdr:from>
        <xdr:to>
          <xdr:col>11</xdr:col>
          <xdr:colOff>0</xdr:colOff>
          <xdr:row>144</xdr:row>
          <xdr:rowOff>861060</xdr:rowOff>
        </xdr:to>
        <xdr:pic>
          <xdr:nvPicPr>
            <xdr:cNvPr id="300167" name="Picture 217123">
              <a:extLst>
                <a:ext uri="{FF2B5EF4-FFF2-40B4-BE49-F238E27FC236}">
                  <a16:creationId xmlns:a16="http://schemas.microsoft.com/office/drawing/2014/main" id="{008EE6DF-0AAB-021A-7902-18038472422E}"/>
                </a:ext>
              </a:extLst>
            </xdr:cNvPr>
            <xdr:cNvPicPr>
              <a:picLocks noChangeAspect="1" noChangeArrowheads="1"/>
              <a:extLst>
                <a:ext uri="{84589F7E-364E-4C9E-8A38-B11213B215E9}">
                  <a14:cameraTool cellRange="'MEM. CÁLCULO'!$D$596:$N$601" spid="_x0000_s320318"/>
                </a:ext>
              </a:extLst>
            </xdr:cNvPicPr>
          </xdr:nvPicPr>
          <xdr:blipFill>
            <a:blip xmlns:r="http://schemas.openxmlformats.org/officeDocument/2006/relationships" r:embed="rId23"/>
            <a:srcRect/>
            <a:stretch>
              <a:fillRect/>
            </a:stretch>
          </xdr:blipFill>
          <xdr:spPr bwMode="auto">
            <a:xfrm>
              <a:off x="12352020" y="87447120"/>
              <a:ext cx="6408420" cy="8077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145</xdr:row>
          <xdr:rowOff>60960</xdr:rowOff>
        </xdr:from>
        <xdr:to>
          <xdr:col>11</xdr:col>
          <xdr:colOff>0</xdr:colOff>
          <xdr:row>145</xdr:row>
          <xdr:rowOff>609600</xdr:rowOff>
        </xdr:to>
        <xdr:pic>
          <xdr:nvPicPr>
            <xdr:cNvPr id="300168" name="Picture 217124">
              <a:extLst>
                <a:ext uri="{FF2B5EF4-FFF2-40B4-BE49-F238E27FC236}">
                  <a16:creationId xmlns:a16="http://schemas.microsoft.com/office/drawing/2014/main" id="{610AC445-E41D-078B-EAF0-98A799E04122}"/>
                </a:ext>
              </a:extLst>
            </xdr:cNvPr>
            <xdr:cNvPicPr>
              <a:picLocks noChangeAspect="1" noChangeArrowheads="1"/>
              <a:extLst>
                <a:ext uri="{84589F7E-364E-4C9E-8A38-B11213B215E9}">
                  <a14:cameraTool cellRange="'MEM. CÁLCULO'!$D$606:$N$609" spid="_x0000_s320319"/>
                </a:ext>
              </a:extLst>
            </xdr:cNvPicPr>
          </xdr:nvPicPr>
          <xdr:blipFill>
            <a:blip xmlns:r="http://schemas.openxmlformats.org/officeDocument/2006/relationships" r:embed="rId96"/>
            <a:srcRect/>
            <a:stretch>
              <a:fillRect/>
            </a:stretch>
          </xdr:blipFill>
          <xdr:spPr bwMode="auto">
            <a:xfrm>
              <a:off x="12321540" y="88666320"/>
              <a:ext cx="6438900" cy="5486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53340</xdr:colOff>
          <xdr:row>147</xdr:row>
          <xdr:rowOff>53340</xdr:rowOff>
        </xdr:from>
        <xdr:to>
          <xdr:col>11</xdr:col>
          <xdr:colOff>0</xdr:colOff>
          <xdr:row>147</xdr:row>
          <xdr:rowOff>594360</xdr:rowOff>
        </xdr:to>
        <xdr:pic>
          <xdr:nvPicPr>
            <xdr:cNvPr id="300169" name="Picture 217125">
              <a:extLst>
                <a:ext uri="{FF2B5EF4-FFF2-40B4-BE49-F238E27FC236}">
                  <a16:creationId xmlns:a16="http://schemas.microsoft.com/office/drawing/2014/main" id="{4251A724-9FDE-C2E7-A825-B40067A58E8A}"/>
                </a:ext>
              </a:extLst>
            </xdr:cNvPr>
            <xdr:cNvPicPr>
              <a:picLocks noChangeAspect="1" noChangeArrowheads="1"/>
              <a:extLst>
                <a:ext uri="{84589F7E-364E-4C9E-8A38-B11213B215E9}">
                  <a14:cameraTool cellRange="'MEM. CÁLCULO'!$D$614:$N$617" spid="_x0000_s320320"/>
                </a:ext>
              </a:extLst>
            </xdr:cNvPicPr>
          </xdr:nvPicPr>
          <xdr:blipFill>
            <a:blip xmlns:r="http://schemas.openxmlformats.org/officeDocument/2006/relationships" r:embed="rId25"/>
            <a:srcRect/>
            <a:stretch>
              <a:fillRect/>
            </a:stretch>
          </xdr:blipFill>
          <xdr:spPr bwMode="auto">
            <a:xfrm>
              <a:off x="12329160" y="90304620"/>
              <a:ext cx="6431280" cy="5410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150</xdr:row>
          <xdr:rowOff>60960</xdr:rowOff>
        </xdr:from>
        <xdr:to>
          <xdr:col>11</xdr:col>
          <xdr:colOff>0</xdr:colOff>
          <xdr:row>150</xdr:row>
          <xdr:rowOff>1127760</xdr:rowOff>
        </xdr:to>
        <xdr:pic>
          <xdr:nvPicPr>
            <xdr:cNvPr id="300170" name="Picture 217126">
              <a:extLst>
                <a:ext uri="{FF2B5EF4-FFF2-40B4-BE49-F238E27FC236}">
                  <a16:creationId xmlns:a16="http://schemas.microsoft.com/office/drawing/2014/main" id="{04AFE0D3-93B2-22F4-E946-FC51BD2BA748}"/>
                </a:ext>
              </a:extLst>
            </xdr:cNvPr>
            <xdr:cNvPicPr>
              <a:picLocks noChangeAspect="1" noChangeArrowheads="1"/>
              <a:extLst>
                <a:ext uri="{84589F7E-364E-4C9E-8A38-B11213B215E9}">
                  <a14:cameraTool cellRange="'MEM. CÁLCULO'!$D$628:$N$635" spid="_x0000_s320321"/>
                </a:ext>
              </a:extLst>
            </xdr:cNvPicPr>
          </xdr:nvPicPr>
          <xdr:blipFill>
            <a:blip xmlns:r="http://schemas.openxmlformats.org/officeDocument/2006/relationships" r:embed="rId74"/>
            <a:srcRect/>
            <a:stretch>
              <a:fillRect/>
            </a:stretch>
          </xdr:blipFill>
          <xdr:spPr bwMode="auto">
            <a:xfrm>
              <a:off x="12321540" y="92247720"/>
              <a:ext cx="6438900" cy="106680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53340</xdr:colOff>
          <xdr:row>152</xdr:row>
          <xdr:rowOff>160020</xdr:rowOff>
        </xdr:from>
        <xdr:to>
          <xdr:col>11</xdr:col>
          <xdr:colOff>0</xdr:colOff>
          <xdr:row>154</xdr:row>
          <xdr:rowOff>7620</xdr:rowOff>
        </xdr:to>
        <xdr:pic>
          <xdr:nvPicPr>
            <xdr:cNvPr id="300171" name="Picture 217127">
              <a:extLst>
                <a:ext uri="{FF2B5EF4-FFF2-40B4-BE49-F238E27FC236}">
                  <a16:creationId xmlns:a16="http://schemas.microsoft.com/office/drawing/2014/main" id="{67CBA3A5-5BC0-CA6E-B0C1-C2DEB52A9131}"/>
                </a:ext>
              </a:extLst>
            </xdr:cNvPr>
            <xdr:cNvPicPr>
              <a:picLocks noChangeAspect="1" noChangeArrowheads="1"/>
              <a:extLst>
                <a:ext uri="{84589F7E-364E-4C9E-8A38-B11213B215E9}">
                  <a14:cameraTool cellRange="'MEM. CÁLCULO'!$D$640:$N$645" spid="_x0000_s320322"/>
                </a:ext>
              </a:extLst>
            </xdr:cNvPicPr>
          </xdr:nvPicPr>
          <xdr:blipFill>
            <a:blip xmlns:r="http://schemas.openxmlformats.org/officeDocument/2006/relationships" r:embed="rId226"/>
            <a:srcRect/>
            <a:stretch>
              <a:fillRect/>
            </a:stretch>
          </xdr:blipFill>
          <xdr:spPr bwMode="auto">
            <a:xfrm>
              <a:off x="12329160" y="94495620"/>
              <a:ext cx="6431280" cy="10439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53340</xdr:colOff>
          <xdr:row>156</xdr:row>
          <xdr:rowOff>137160</xdr:rowOff>
        </xdr:from>
        <xdr:to>
          <xdr:col>11</xdr:col>
          <xdr:colOff>0</xdr:colOff>
          <xdr:row>157</xdr:row>
          <xdr:rowOff>182880</xdr:rowOff>
        </xdr:to>
        <xdr:pic>
          <xdr:nvPicPr>
            <xdr:cNvPr id="300172" name="Picture 217128">
              <a:extLst>
                <a:ext uri="{FF2B5EF4-FFF2-40B4-BE49-F238E27FC236}">
                  <a16:creationId xmlns:a16="http://schemas.microsoft.com/office/drawing/2014/main" id="{A5B52C21-4873-3351-3CC5-E3BDDF2C12FE}"/>
                </a:ext>
              </a:extLst>
            </xdr:cNvPr>
            <xdr:cNvPicPr>
              <a:picLocks noChangeAspect="1" noChangeArrowheads="1"/>
              <a:extLst>
                <a:ext uri="{84589F7E-364E-4C9E-8A38-B11213B215E9}">
                  <a14:cameraTool cellRange="'MEM. CÁLCULO'!$D$655:$N$659" spid="_x0000_s320323"/>
                </a:ext>
              </a:extLst>
            </xdr:cNvPicPr>
          </xdr:nvPicPr>
          <xdr:blipFill>
            <a:blip xmlns:r="http://schemas.openxmlformats.org/officeDocument/2006/relationships" r:embed="rId161"/>
            <a:srcRect/>
            <a:stretch>
              <a:fillRect/>
            </a:stretch>
          </xdr:blipFill>
          <xdr:spPr bwMode="auto">
            <a:xfrm>
              <a:off x="12329160" y="96156780"/>
              <a:ext cx="6431280" cy="8305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191</xdr:row>
          <xdr:rowOff>45720</xdr:rowOff>
        </xdr:from>
        <xdr:to>
          <xdr:col>11</xdr:col>
          <xdr:colOff>0</xdr:colOff>
          <xdr:row>191</xdr:row>
          <xdr:rowOff>723900</xdr:rowOff>
        </xdr:to>
        <xdr:pic>
          <xdr:nvPicPr>
            <xdr:cNvPr id="300173" name="Picture 217129">
              <a:extLst>
                <a:ext uri="{FF2B5EF4-FFF2-40B4-BE49-F238E27FC236}">
                  <a16:creationId xmlns:a16="http://schemas.microsoft.com/office/drawing/2014/main" id="{5CBA055A-DFE4-89B7-5C94-7B6F5B23D185}"/>
                </a:ext>
              </a:extLst>
            </xdr:cNvPr>
            <xdr:cNvPicPr>
              <a:picLocks noChangeAspect="1" noChangeArrowheads="1"/>
              <a:extLst>
                <a:ext uri="{84589F7E-364E-4C9E-8A38-B11213B215E9}">
                  <a14:cameraTool cellRange="'MEM. CÁLCULO'!$D$751:$N$755" spid="_x0000_s320324"/>
                </a:ext>
              </a:extLst>
            </xdr:cNvPicPr>
          </xdr:nvPicPr>
          <xdr:blipFill>
            <a:blip xmlns:r="http://schemas.openxmlformats.org/officeDocument/2006/relationships" r:embed="rId29"/>
            <a:srcRect/>
            <a:stretch>
              <a:fillRect/>
            </a:stretch>
          </xdr:blipFill>
          <xdr:spPr bwMode="auto">
            <a:xfrm>
              <a:off x="12344400" y="117561360"/>
              <a:ext cx="6416040" cy="6781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192</xdr:row>
          <xdr:rowOff>83820</xdr:rowOff>
        </xdr:from>
        <xdr:to>
          <xdr:col>11</xdr:col>
          <xdr:colOff>0</xdr:colOff>
          <xdr:row>192</xdr:row>
          <xdr:rowOff>762000</xdr:rowOff>
        </xdr:to>
        <xdr:pic>
          <xdr:nvPicPr>
            <xdr:cNvPr id="300174" name="Picture 217130">
              <a:extLst>
                <a:ext uri="{FF2B5EF4-FFF2-40B4-BE49-F238E27FC236}">
                  <a16:creationId xmlns:a16="http://schemas.microsoft.com/office/drawing/2014/main" id="{57C06011-D356-BFA2-4ED3-74B4CA6835D7}"/>
                </a:ext>
              </a:extLst>
            </xdr:cNvPr>
            <xdr:cNvPicPr>
              <a:picLocks noChangeAspect="1" noChangeArrowheads="1"/>
              <a:extLst>
                <a:ext uri="{84589F7E-364E-4C9E-8A38-B11213B215E9}">
                  <a14:cameraTool cellRange="'MEM. CÁLCULO'!$D$760:$N$764" spid="_x0000_s320325"/>
                </a:ext>
              </a:extLst>
            </xdr:cNvPicPr>
          </xdr:nvPicPr>
          <xdr:blipFill>
            <a:blip xmlns:r="http://schemas.openxmlformats.org/officeDocument/2006/relationships" r:embed="rId30"/>
            <a:srcRect/>
            <a:stretch>
              <a:fillRect/>
            </a:stretch>
          </xdr:blipFill>
          <xdr:spPr bwMode="auto">
            <a:xfrm>
              <a:off x="12321540" y="118597680"/>
              <a:ext cx="6438900" cy="6781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194</xdr:row>
          <xdr:rowOff>91440</xdr:rowOff>
        </xdr:from>
        <xdr:to>
          <xdr:col>10</xdr:col>
          <xdr:colOff>3169920</xdr:colOff>
          <xdr:row>194</xdr:row>
          <xdr:rowOff>304800</xdr:rowOff>
        </xdr:to>
        <xdr:pic>
          <xdr:nvPicPr>
            <xdr:cNvPr id="300175" name="Picture 217131">
              <a:extLst>
                <a:ext uri="{FF2B5EF4-FFF2-40B4-BE49-F238E27FC236}">
                  <a16:creationId xmlns:a16="http://schemas.microsoft.com/office/drawing/2014/main" id="{976F4031-8A95-C29D-E61E-434852DE5E35}"/>
                </a:ext>
              </a:extLst>
            </xdr:cNvPr>
            <xdr:cNvPicPr>
              <a:picLocks noChangeAspect="1" noChangeArrowheads="1"/>
              <a:extLst>
                <a:ext uri="{84589F7E-364E-4C9E-8A38-B11213B215E9}">
                  <a14:cameraTool cellRange="'MEM. CÁLCULO'!$D$769:$N$769" spid="_x0000_s320326"/>
                </a:ext>
              </a:extLst>
            </xdr:cNvPicPr>
          </xdr:nvPicPr>
          <xdr:blipFill>
            <a:blip xmlns:r="http://schemas.openxmlformats.org/officeDocument/2006/relationships" r:embed="rId97"/>
            <a:srcRect/>
            <a:stretch>
              <a:fillRect/>
            </a:stretch>
          </xdr:blipFill>
          <xdr:spPr bwMode="auto">
            <a:xfrm>
              <a:off x="12336780" y="119862600"/>
              <a:ext cx="5486400" cy="21336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195</xdr:row>
          <xdr:rowOff>22860</xdr:rowOff>
        </xdr:from>
        <xdr:to>
          <xdr:col>10</xdr:col>
          <xdr:colOff>3139440</xdr:colOff>
          <xdr:row>195</xdr:row>
          <xdr:rowOff>213360</xdr:rowOff>
        </xdr:to>
        <xdr:pic>
          <xdr:nvPicPr>
            <xdr:cNvPr id="300176" name="Picture 217132">
              <a:extLst>
                <a:ext uri="{FF2B5EF4-FFF2-40B4-BE49-F238E27FC236}">
                  <a16:creationId xmlns:a16="http://schemas.microsoft.com/office/drawing/2014/main" id="{CE0B5EA4-073C-4E1B-4473-FE65BEFD4952}"/>
                </a:ext>
              </a:extLst>
            </xdr:cNvPr>
            <xdr:cNvPicPr>
              <a:picLocks noChangeAspect="1" noChangeArrowheads="1"/>
              <a:extLst>
                <a:ext uri="{84589F7E-364E-4C9E-8A38-B11213B215E9}">
                  <a14:cameraTool cellRange="'MEM. CÁLCULO'!$D$774:$N$774" spid="_x0000_s320327"/>
                </a:ext>
              </a:extLst>
            </xdr:cNvPicPr>
          </xdr:nvPicPr>
          <xdr:blipFill>
            <a:blip xmlns:r="http://schemas.openxmlformats.org/officeDocument/2006/relationships" r:embed="rId77"/>
            <a:srcRect/>
            <a:stretch>
              <a:fillRect/>
            </a:stretch>
          </xdr:blipFill>
          <xdr:spPr bwMode="auto">
            <a:xfrm>
              <a:off x="12306300" y="120274080"/>
              <a:ext cx="5486400" cy="19050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200</xdr:row>
          <xdr:rowOff>60960</xdr:rowOff>
        </xdr:from>
        <xdr:to>
          <xdr:col>11</xdr:col>
          <xdr:colOff>0</xdr:colOff>
          <xdr:row>200</xdr:row>
          <xdr:rowOff>739140</xdr:rowOff>
        </xdr:to>
        <xdr:pic>
          <xdr:nvPicPr>
            <xdr:cNvPr id="300177" name="Picture 217133">
              <a:extLst>
                <a:ext uri="{FF2B5EF4-FFF2-40B4-BE49-F238E27FC236}">
                  <a16:creationId xmlns:a16="http://schemas.microsoft.com/office/drawing/2014/main" id="{7463105C-7F04-F769-DAE1-E60DE09E27C1}"/>
                </a:ext>
              </a:extLst>
            </xdr:cNvPr>
            <xdr:cNvPicPr>
              <a:picLocks noChangeAspect="1" noChangeArrowheads="1"/>
              <a:extLst>
                <a:ext uri="{84589F7E-364E-4C9E-8A38-B11213B215E9}">
                  <a14:cameraTool cellRange="'MEM. CÁLCULO'!$D$791:$N$795" spid="_x0000_s320328"/>
                </a:ext>
              </a:extLst>
            </xdr:cNvPicPr>
          </xdr:nvPicPr>
          <xdr:blipFill>
            <a:blip xmlns:r="http://schemas.openxmlformats.org/officeDocument/2006/relationships" r:embed="rId78"/>
            <a:srcRect/>
            <a:stretch>
              <a:fillRect/>
            </a:stretch>
          </xdr:blipFill>
          <xdr:spPr bwMode="auto">
            <a:xfrm>
              <a:off x="12321540" y="122773440"/>
              <a:ext cx="6438900" cy="6781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204</xdr:row>
          <xdr:rowOff>53340</xdr:rowOff>
        </xdr:from>
        <xdr:to>
          <xdr:col>11</xdr:col>
          <xdr:colOff>0</xdr:colOff>
          <xdr:row>204</xdr:row>
          <xdr:rowOff>731520</xdr:rowOff>
        </xdr:to>
        <xdr:pic>
          <xdr:nvPicPr>
            <xdr:cNvPr id="300178" name="Picture 217134">
              <a:extLst>
                <a:ext uri="{FF2B5EF4-FFF2-40B4-BE49-F238E27FC236}">
                  <a16:creationId xmlns:a16="http://schemas.microsoft.com/office/drawing/2014/main" id="{E6C2F833-E052-60ED-BFC6-50DA03E8E725}"/>
                </a:ext>
              </a:extLst>
            </xdr:cNvPr>
            <xdr:cNvPicPr>
              <a:picLocks noChangeAspect="1" noChangeArrowheads="1"/>
              <a:extLst>
                <a:ext uri="{84589F7E-364E-4C9E-8A38-B11213B215E9}">
                  <a14:cameraTool cellRange="'MEM. CÁLCULO'!$D$802:$N$806" spid="_x0000_s320329"/>
                </a:ext>
              </a:extLst>
            </xdr:cNvPicPr>
          </xdr:nvPicPr>
          <xdr:blipFill>
            <a:blip xmlns:r="http://schemas.openxmlformats.org/officeDocument/2006/relationships" r:embed="rId34"/>
            <a:srcRect/>
            <a:stretch>
              <a:fillRect/>
            </a:stretch>
          </xdr:blipFill>
          <xdr:spPr bwMode="auto">
            <a:xfrm>
              <a:off x="12306300" y="124282200"/>
              <a:ext cx="6454140" cy="6781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206</xdr:row>
          <xdr:rowOff>30480</xdr:rowOff>
        </xdr:from>
        <xdr:to>
          <xdr:col>11</xdr:col>
          <xdr:colOff>0</xdr:colOff>
          <xdr:row>206</xdr:row>
          <xdr:rowOff>701040</xdr:rowOff>
        </xdr:to>
        <xdr:pic>
          <xdr:nvPicPr>
            <xdr:cNvPr id="300179" name="Picture 217135">
              <a:extLst>
                <a:ext uri="{FF2B5EF4-FFF2-40B4-BE49-F238E27FC236}">
                  <a16:creationId xmlns:a16="http://schemas.microsoft.com/office/drawing/2014/main" id="{ECE30EE4-ACD2-77A1-2E64-FCFEF20F19E0}"/>
                </a:ext>
              </a:extLst>
            </xdr:cNvPr>
            <xdr:cNvPicPr>
              <a:picLocks noChangeAspect="1" noChangeArrowheads="1"/>
              <a:extLst>
                <a:ext uri="{84589F7E-364E-4C9E-8A38-B11213B215E9}">
                  <a14:cameraTool cellRange="'MEM. CÁLCULO'!$D$811:$N$815" spid="_x0000_s320330"/>
                </a:ext>
              </a:extLst>
            </xdr:cNvPicPr>
          </xdr:nvPicPr>
          <xdr:blipFill>
            <a:blip xmlns:r="http://schemas.openxmlformats.org/officeDocument/2006/relationships" r:embed="rId35"/>
            <a:srcRect/>
            <a:stretch>
              <a:fillRect/>
            </a:stretch>
          </xdr:blipFill>
          <xdr:spPr bwMode="auto">
            <a:xfrm>
              <a:off x="12306300" y="125379480"/>
              <a:ext cx="6454140" cy="67056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53340</xdr:colOff>
          <xdr:row>207</xdr:row>
          <xdr:rowOff>60960</xdr:rowOff>
        </xdr:from>
        <xdr:to>
          <xdr:col>11</xdr:col>
          <xdr:colOff>0</xdr:colOff>
          <xdr:row>208</xdr:row>
          <xdr:rowOff>22860</xdr:rowOff>
        </xdr:to>
        <xdr:pic>
          <xdr:nvPicPr>
            <xdr:cNvPr id="300180" name="Picture 217136">
              <a:extLst>
                <a:ext uri="{FF2B5EF4-FFF2-40B4-BE49-F238E27FC236}">
                  <a16:creationId xmlns:a16="http://schemas.microsoft.com/office/drawing/2014/main" id="{1C7A3862-0622-9B8A-3954-406AA659CF0C}"/>
                </a:ext>
              </a:extLst>
            </xdr:cNvPr>
            <xdr:cNvPicPr>
              <a:picLocks noChangeAspect="1" noChangeArrowheads="1"/>
              <a:extLst>
                <a:ext uri="{84589F7E-364E-4C9E-8A38-B11213B215E9}">
                  <a14:cameraTool cellRange="'MEM. CÁLCULO'!$D$820:$N$824" spid="_x0000_s320331"/>
                </a:ext>
              </a:extLst>
            </xdr:cNvPicPr>
          </xdr:nvPicPr>
          <xdr:blipFill>
            <a:blip xmlns:r="http://schemas.openxmlformats.org/officeDocument/2006/relationships" r:embed="rId36"/>
            <a:srcRect/>
            <a:stretch>
              <a:fillRect/>
            </a:stretch>
          </xdr:blipFill>
          <xdr:spPr bwMode="auto">
            <a:xfrm>
              <a:off x="12329160" y="126324360"/>
              <a:ext cx="6431280" cy="86106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xdr:colOff>
          <xdr:row>209</xdr:row>
          <xdr:rowOff>38100</xdr:rowOff>
        </xdr:from>
        <xdr:to>
          <xdr:col>10</xdr:col>
          <xdr:colOff>3162300</xdr:colOff>
          <xdr:row>209</xdr:row>
          <xdr:rowOff>236220</xdr:rowOff>
        </xdr:to>
        <xdr:pic>
          <xdr:nvPicPr>
            <xdr:cNvPr id="300181" name="Picture 217137">
              <a:extLst>
                <a:ext uri="{FF2B5EF4-FFF2-40B4-BE49-F238E27FC236}">
                  <a16:creationId xmlns:a16="http://schemas.microsoft.com/office/drawing/2014/main" id="{B1C1480E-CD3D-9CDC-01E3-64DB5777464C}"/>
                </a:ext>
              </a:extLst>
            </xdr:cNvPr>
            <xdr:cNvPicPr>
              <a:picLocks noChangeAspect="1" noChangeArrowheads="1"/>
              <a:extLst>
                <a:ext uri="{84589F7E-364E-4C9E-8A38-B11213B215E9}">
                  <a14:cameraTool cellRange="'MEM. CÁLCULO'!$D$829:$N$829" spid="_x0000_s320332"/>
                </a:ext>
              </a:extLst>
            </xdr:cNvPicPr>
          </xdr:nvPicPr>
          <xdr:blipFill>
            <a:blip xmlns:r="http://schemas.openxmlformats.org/officeDocument/2006/relationships" r:embed="rId37"/>
            <a:srcRect/>
            <a:stretch>
              <a:fillRect/>
            </a:stretch>
          </xdr:blipFill>
          <xdr:spPr bwMode="auto">
            <a:xfrm>
              <a:off x="12283440" y="127703580"/>
              <a:ext cx="5532120" cy="1981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214</xdr:row>
          <xdr:rowOff>76200</xdr:rowOff>
        </xdr:from>
        <xdr:to>
          <xdr:col>10</xdr:col>
          <xdr:colOff>3177540</xdr:colOff>
          <xdr:row>214</xdr:row>
          <xdr:rowOff>312420</xdr:rowOff>
        </xdr:to>
        <xdr:pic>
          <xdr:nvPicPr>
            <xdr:cNvPr id="300182" name="Picture 217138">
              <a:extLst>
                <a:ext uri="{FF2B5EF4-FFF2-40B4-BE49-F238E27FC236}">
                  <a16:creationId xmlns:a16="http://schemas.microsoft.com/office/drawing/2014/main" id="{F1774AAF-0951-A9CE-83F4-245B67E6BDB4}"/>
                </a:ext>
              </a:extLst>
            </xdr:cNvPr>
            <xdr:cNvPicPr>
              <a:picLocks noChangeAspect="1" noChangeArrowheads="1"/>
              <a:extLst>
                <a:ext uri="{84589F7E-364E-4C9E-8A38-B11213B215E9}">
                  <a14:cameraTool cellRange="'MEM. CÁLCULO'!$D$844:$N$844" spid="_x0000_s320333"/>
                </a:ext>
              </a:extLst>
            </xdr:cNvPicPr>
          </xdr:nvPicPr>
          <xdr:blipFill>
            <a:blip xmlns:r="http://schemas.openxmlformats.org/officeDocument/2006/relationships" r:embed="rId38"/>
            <a:srcRect/>
            <a:stretch>
              <a:fillRect/>
            </a:stretch>
          </xdr:blipFill>
          <xdr:spPr bwMode="auto">
            <a:xfrm>
              <a:off x="12321540" y="130423920"/>
              <a:ext cx="5509260" cy="2362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216</xdr:row>
          <xdr:rowOff>76200</xdr:rowOff>
        </xdr:from>
        <xdr:to>
          <xdr:col>10</xdr:col>
          <xdr:colOff>3169920</xdr:colOff>
          <xdr:row>216</xdr:row>
          <xdr:rowOff>289560</xdr:rowOff>
        </xdr:to>
        <xdr:pic>
          <xdr:nvPicPr>
            <xdr:cNvPr id="300183" name="Picture 217139">
              <a:extLst>
                <a:ext uri="{FF2B5EF4-FFF2-40B4-BE49-F238E27FC236}">
                  <a16:creationId xmlns:a16="http://schemas.microsoft.com/office/drawing/2014/main" id="{2F5E9C2A-CDBC-E007-9C22-F5D1B53BE2A1}"/>
                </a:ext>
              </a:extLst>
            </xdr:cNvPr>
            <xdr:cNvPicPr>
              <a:picLocks noChangeAspect="1" noChangeArrowheads="1"/>
              <a:extLst>
                <a:ext uri="{84589F7E-364E-4C9E-8A38-B11213B215E9}">
                  <a14:cameraTool cellRange="'MEM. CÁLCULO'!$D$851:$N$851" spid="_x0000_s320334"/>
                </a:ext>
              </a:extLst>
            </xdr:cNvPicPr>
          </xdr:nvPicPr>
          <xdr:blipFill>
            <a:blip xmlns:r="http://schemas.openxmlformats.org/officeDocument/2006/relationships" r:embed="rId39"/>
            <a:srcRect/>
            <a:stretch>
              <a:fillRect/>
            </a:stretch>
          </xdr:blipFill>
          <xdr:spPr bwMode="auto">
            <a:xfrm>
              <a:off x="12321540" y="131445000"/>
              <a:ext cx="5501640" cy="21336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218</xdr:row>
          <xdr:rowOff>91440</xdr:rowOff>
        </xdr:from>
        <xdr:to>
          <xdr:col>11</xdr:col>
          <xdr:colOff>0</xdr:colOff>
          <xdr:row>218</xdr:row>
          <xdr:rowOff>289560</xdr:rowOff>
        </xdr:to>
        <xdr:pic>
          <xdr:nvPicPr>
            <xdr:cNvPr id="300184" name="Picture 217140">
              <a:extLst>
                <a:ext uri="{FF2B5EF4-FFF2-40B4-BE49-F238E27FC236}">
                  <a16:creationId xmlns:a16="http://schemas.microsoft.com/office/drawing/2014/main" id="{870B34D8-CA16-ADB2-4946-EFC29D9F1C45}"/>
                </a:ext>
              </a:extLst>
            </xdr:cNvPr>
            <xdr:cNvPicPr>
              <a:picLocks noChangeAspect="1" noChangeArrowheads="1"/>
              <a:extLst>
                <a:ext uri="{84589F7E-364E-4C9E-8A38-B11213B215E9}">
                  <a14:cameraTool cellRange="'MEM. CÁLCULO'!$D$856:$N$856" spid="_x0000_s320335"/>
                </a:ext>
              </a:extLst>
            </xdr:cNvPicPr>
          </xdr:nvPicPr>
          <xdr:blipFill>
            <a:blip xmlns:r="http://schemas.openxmlformats.org/officeDocument/2006/relationships" r:embed="rId132"/>
            <a:srcRect/>
            <a:stretch>
              <a:fillRect/>
            </a:stretch>
          </xdr:blipFill>
          <xdr:spPr bwMode="auto">
            <a:xfrm>
              <a:off x="12344400" y="133037580"/>
              <a:ext cx="6416040" cy="1981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231</xdr:row>
          <xdr:rowOff>60960</xdr:rowOff>
        </xdr:from>
        <xdr:to>
          <xdr:col>11</xdr:col>
          <xdr:colOff>0</xdr:colOff>
          <xdr:row>231</xdr:row>
          <xdr:rowOff>228600</xdr:rowOff>
        </xdr:to>
        <xdr:pic>
          <xdr:nvPicPr>
            <xdr:cNvPr id="300185" name="Picture 217141">
              <a:extLst>
                <a:ext uri="{FF2B5EF4-FFF2-40B4-BE49-F238E27FC236}">
                  <a16:creationId xmlns:a16="http://schemas.microsoft.com/office/drawing/2014/main" id="{207B02C9-44DE-54A3-F7D6-D64393470D63}"/>
                </a:ext>
              </a:extLst>
            </xdr:cNvPr>
            <xdr:cNvPicPr>
              <a:picLocks noChangeAspect="1" noChangeArrowheads="1"/>
              <a:extLst>
                <a:ext uri="{84589F7E-364E-4C9E-8A38-B11213B215E9}">
                  <a14:cameraTool cellRange="'MEM. CÁLCULO'!$D$894:$N$894" spid="_x0000_s320336"/>
                </a:ext>
              </a:extLst>
            </xdr:cNvPicPr>
          </xdr:nvPicPr>
          <xdr:blipFill>
            <a:blip xmlns:r="http://schemas.openxmlformats.org/officeDocument/2006/relationships" r:embed="rId41"/>
            <a:srcRect/>
            <a:stretch>
              <a:fillRect/>
            </a:stretch>
          </xdr:blipFill>
          <xdr:spPr bwMode="auto">
            <a:xfrm>
              <a:off x="12306300" y="140261340"/>
              <a:ext cx="6454140" cy="1676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237</xdr:row>
          <xdr:rowOff>152400</xdr:rowOff>
        </xdr:from>
        <xdr:to>
          <xdr:col>11</xdr:col>
          <xdr:colOff>0</xdr:colOff>
          <xdr:row>237</xdr:row>
          <xdr:rowOff>1767840</xdr:rowOff>
        </xdr:to>
        <xdr:pic>
          <xdr:nvPicPr>
            <xdr:cNvPr id="300186" name="Picture 217142">
              <a:extLst>
                <a:ext uri="{FF2B5EF4-FFF2-40B4-BE49-F238E27FC236}">
                  <a16:creationId xmlns:a16="http://schemas.microsoft.com/office/drawing/2014/main" id="{21715457-2A0A-1E75-CAC8-1F275E5F661F}"/>
                </a:ext>
              </a:extLst>
            </xdr:cNvPr>
            <xdr:cNvPicPr>
              <a:picLocks noChangeAspect="1" noChangeArrowheads="1"/>
              <a:extLst>
                <a:ext uri="{84589F7E-364E-4C9E-8A38-B11213B215E9}">
                  <a14:cameraTool cellRange="'MEM. CÁLCULO'!$D$910:$N$921" spid="_x0000_s320337"/>
                </a:ext>
              </a:extLst>
            </xdr:cNvPicPr>
          </xdr:nvPicPr>
          <xdr:blipFill>
            <a:blip xmlns:r="http://schemas.openxmlformats.org/officeDocument/2006/relationships" r:embed="rId163"/>
            <a:srcRect/>
            <a:stretch>
              <a:fillRect/>
            </a:stretch>
          </xdr:blipFill>
          <xdr:spPr bwMode="auto">
            <a:xfrm>
              <a:off x="12367260" y="141861540"/>
              <a:ext cx="6393180" cy="16154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54</xdr:row>
          <xdr:rowOff>30480</xdr:rowOff>
        </xdr:from>
        <xdr:to>
          <xdr:col>11</xdr:col>
          <xdr:colOff>0</xdr:colOff>
          <xdr:row>55</xdr:row>
          <xdr:rowOff>0</xdr:rowOff>
        </xdr:to>
        <xdr:pic>
          <xdr:nvPicPr>
            <xdr:cNvPr id="300187" name="Picture 217143">
              <a:extLst>
                <a:ext uri="{FF2B5EF4-FFF2-40B4-BE49-F238E27FC236}">
                  <a16:creationId xmlns:a16="http://schemas.microsoft.com/office/drawing/2014/main" id="{06B0232F-D9A9-695D-B37F-0D9398979722}"/>
                </a:ext>
              </a:extLst>
            </xdr:cNvPr>
            <xdr:cNvPicPr>
              <a:picLocks noChangeAspect="1" noChangeArrowheads="1"/>
              <a:extLst>
                <a:ext uri="{84589F7E-364E-4C9E-8A38-B11213B215E9}">
                  <a14:cameraTool cellRange="'MEM. CÁLCULO'!$D$234:$N$234" spid="_x0000_s320338"/>
                </a:ext>
              </a:extLst>
            </xdr:cNvPicPr>
          </xdr:nvPicPr>
          <xdr:blipFill>
            <a:blip xmlns:r="http://schemas.openxmlformats.org/officeDocument/2006/relationships" r:embed="rId43"/>
            <a:srcRect/>
            <a:stretch>
              <a:fillRect/>
            </a:stretch>
          </xdr:blipFill>
          <xdr:spPr bwMode="auto">
            <a:xfrm>
              <a:off x="12306300" y="33101280"/>
              <a:ext cx="6454140" cy="30480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38</xdr:row>
          <xdr:rowOff>129540</xdr:rowOff>
        </xdr:from>
        <xdr:to>
          <xdr:col>11</xdr:col>
          <xdr:colOff>0</xdr:colOff>
          <xdr:row>39</xdr:row>
          <xdr:rowOff>1341120</xdr:rowOff>
        </xdr:to>
        <xdr:pic>
          <xdr:nvPicPr>
            <xdr:cNvPr id="300188" name="Picture 4097">
              <a:extLst>
                <a:ext uri="{FF2B5EF4-FFF2-40B4-BE49-F238E27FC236}">
                  <a16:creationId xmlns:a16="http://schemas.microsoft.com/office/drawing/2014/main" id="{66596C53-4C3D-4087-484A-9AB818313A00}"/>
                </a:ext>
              </a:extLst>
            </xdr:cNvPr>
            <xdr:cNvPicPr>
              <a:picLocks noChangeAspect="1" noChangeArrowheads="1"/>
              <a:extLst>
                <a:ext uri="{84589F7E-364E-4C9E-8A38-B11213B215E9}">
                  <a14:cameraTool cellRange="'MEM. CÁLCULO'!$D$168:$N$175" spid="_x0000_s320339"/>
                </a:ext>
              </a:extLst>
            </xdr:cNvPicPr>
          </xdr:nvPicPr>
          <xdr:blipFill>
            <a:blip xmlns:r="http://schemas.openxmlformats.org/officeDocument/2006/relationships" r:embed="rId44"/>
            <a:srcRect/>
            <a:stretch>
              <a:fillRect/>
            </a:stretch>
          </xdr:blipFill>
          <xdr:spPr bwMode="auto">
            <a:xfrm>
              <a:off x="12352020" y="18889980"/>
              <a:ext cx="6408420" cy="13792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121920</xdr:colOff>
          <xdr:row>17</xdr:row>
          <xdr:rowOff>137160</xdr:rowOff>
        </xdr:from>
        <xdr:to>
          <xdr:col>11</xdr:col>
          <xdr:colOff>0</xdr:colOff>
          <xdr:row>18</xdr:row>
          <xdr:rowOff>45720</xdr:rowOff>
        </xdr:to>
        <xdr:pic>
          <xdr:nvPicPr>
            <xdr:cNvPr id="300189" name="Picture 4098">
              <a:extLst>
                <a:ext uri="{FF2B5EF4-FFF2-40B4-BE49-F238E27FC236}">
                  <a16:creationId xmlns:a16="http://schemas.microsoft.com/office/drawing/2014/main" id="{89AE8999-1F69-CCD2-0974-5589FDF5E5FF}"/>
                </a:ext>
              </a:extLst>
            </xdr:cNvPr>
            <xdr:cNvPicPr>
              <a:picLocks noChangeAspect="1" noChangeArrowheads="1"/>
              <a:extLst>
                <a:ext uri="{84589F7E-364E-4C9E-8A38-B11213B215E9}">
                  <a14:cameraTool cellRange="'MEM. CÁLCULO'!$D$99:$N$102" spid="_x0000_s320340"/>
                </a:ext>
              </a:extLst>
            </xdr:cNvPicPr>
          </xdr:nvPicPr>
          <xdr:blipFill>
            <a:blip xmlns:r="http://schemas.openxmlformats.org/officeDocument/2006/relationships" r:embed="rId45"/>
            <a:srcRect/>
            <a:stretch>
              <a:fillRect/>
            </a:stretch>
          </xdr:blipFill>
          <xdr:spPr bwMode="auto">
            <a:xfrm>
              <a:off x="12397740" y="6659880"/>
              <a:ext cx="6362700" cy="6934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41</xdr:row>
          <xdr:rowOff>0</xdr:rowOff>
        </xdr:from>
        <xdr:to>
          <xdr:col>11</xdr:col>
          <xdr:colOff>0</xdr:colOff>
          <xdr:row>41</xdr:row>
          <xdr:rowOff>213360</xdr:rowOff>
        </xdr:to>
        <xdr:pic>
          <xdr:nvPicPr>
            <xdr:cNvPr id="300190" name="Picture 4099">
              <a:extLst>
                <a:ext uri="{FF2B5EF4-FFF2-40B4-BE49-F238E27FC236}">
                  <a16:creationId xmlns:a16="http://schemas.microsoft.com/office/drawing/2014/main" id="{D588DF85-3B3B-5589-1489-5E2E02E1C40A}"/>
                </a:ext>
              </a:extLst>
            </xdr:cNvPr>
            <xdr:cNvPicPr>
              <a:picLocks noChangeAspect="1" noChangeArrowheads="1"/>
              <a:extLst>
                <a:ext uri="{84589F7E-364E-4C9E-8A38-B11213B215E9}">
                  <a14:cameraTool cellRange="'MEM. CÁLCULO'!$D$180:$N$180" spid="_x0000_s320341"/>
                </a:ext>
              </a:extLst>
            </xdr:cNvPicPr>
          </xdr:nvPicPr>
          <xdr:blipFill>
            <a:blip xmlns:r="http://schemas.openxmlformats.org/officeDocument/2006/relationships" r:embed="rId4"/>
            <a:srcRect/>
            <a:stretch>
              <a:fillRect/>
            </a:stretch>
          </xdr:blipFill>
          <xdr:spPr bwMode="auto">
            <a:xfrm>
              <a:off x="12344400" y="20878800"/>
              <a:ext cx="6416040" cy="21336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83820</xdr:colOff>
          <xdr:row>43</xdr:row>
          <xdr:rowOff>0</xdr:rowOff>
        </xdr:from>
        <xdr:to>
          <xdr:col>11</xdr:col>
          <xdr:colOff>0</xdr:colOff>
          <xdr:row>43</xdr:row>
          <xdr:rowOff>944880</xdr:rowOff>
        </xdr:to>
        <xdr:pic>
          <xdr:nvPicPr>
            <xdr:cNvPr id="300191" name="Picture 4100">
              <a:extLst>
                <a:ext uri="{FF2B5EF4-FFF2-40B4-BE49-F238E27FC236}">
                  <a16:creationId xmlns:a16="http://schemas.microsoft.com/office/drawing/2014/main" id="{56E00CBD-B76D-4D24-869C-AE0766558A2C}"/>
                </a:ext>
              </a:extLst>
            </xdr:cNvPr>
            <xdr:cNvPicPr>
              <a:picLocks noChangeAspect="1" noChangeArrowheads="1"/>
              <a:extLst>
                <a:ext uri="{84589F7E-364E-4C9E-8A38-B11213B215E9}">
                  <a14:cameraTool cellRange="'MEM. CÁLCULO'!$D$185:$N$191" spid="_x0000_s320342"/>
                </a:ext>
              </a:extLst>
            </xdr:cNvPicPr>
          </xdr:nvPicPr>
          <xdr:blipFill>
            <a:blip xmlns:r="http://schemas.openxmlformats.org/officeDocument/2006/relationships" r:embed="rId227"/>
            <a:srcRect/>
            <a:stretch>
              <a:fillRect/>
            </a:stretch>
          </xdr:blipFill>
          <xdr:spPr bwMode="auto">
            <a:xfrm>
              <a:off x="12359640" y="21800820"/>
              <a:ext cx="6400800" cy="9448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44</xdr:row>
          <xdr:rowOff>60960</xdr:rowOff>
        </xdr:from>
        <xdr:to>
          <xdr:col>10</xdr:col>
          <xdr:colOff>3169920</xdr:colOff>
          <xdr:row>44</xdr:row>
          <xdr:rowOff>1143000</xdr:rowOff>
        </xdr:to>
        <xdr:pic>
          <xdr:nvPicPr>
            <xdr:cNvPr id="300192" name="Picture 4101">
              <a:extLst>
                <a:ext uri="{FF2B5EF4-FFF2-40B4-BE49-F238E27FC236}">
                  <a16:creationId xmlns:a16="http://schemas.microsoft.com/office/drawing/2014/main" id="{C1E550E9-5E65-947B-713D-A3C3DB4D242D}"/>
                </a:ext>
              </a:extLst>
            </xdr:cNvPr>
            <xdr:cNvPicPr>
              <a:picLocks noChangeAspect="1" noChangeArrowheads="1"/>
              <a:extLst>
                <a:ext uri="{84589F7E-364E-4C9E-8A38-B11213B215E9}">
                  <a14:cameraTool cellRange="'MEM. CÁLCULO'!$D$196:$N$203" spid="_x0000_s320343"/>
                </a:ext>
              </a:extLst>
            </xdr:cNvPicPr>
          </xdr:nvPicPr>
          <xdr:blipFill>
            <a:blip xmlns:r="http://schemas.openxmlformats.org/officeDocument/2006/relationships" r:embed="rId47"/>
            <a:srcRect/>
            <a:stretch>
              <a:fillRect/>
            </a:stretch>
          </xdr:blipFill>
          <xdr:spPr bwMode="auto">
            <a:xfrm>
              <a:off x="12336780" y="23088600"/>
              <a:ext cx="5486400" cy="10820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46</xdr:row>
          <xdr:rowOff>0</xdr:rowOff>
        </xdr:from>
        <xdr:to>
          <xdr:col>10</xdr:col>
          <xdr:colOff>3177540</xdr:colOff>
          <xdr:row>46</xdr:row>
          <xdr:rowOff>220980</xdr:rowOff>
        </xdr:to>
        <xdr:pic>
          <xdr:nvPicPr>
            <xdr:cNvPr id="300193" name="Picture 4102">
              <a:extLst>
                <a:ext uri="{FF2B5EF4-FFF2-40B4-BE49-F238E27FC236}">
                  <a16:creationId xmlns:a16="http://schemas.microsoft.com/office/drawing/2014/main" id="{1E8EE03E-D51A-39DB-9D49-DC86357CDDE9}"/>
                </a:ext>
              </a:extLst>
            </xdr:cNvPr>
            <xdr:cNvPicPr>
              <a:picLocks noChangeAspect="1" noChangeArrowheads="1"/>
              <a:extLst>
                <a:ext uri="{84589F7E-364E-4C9E-8A38-B11213B215E9}">
                  <a14:cameraTool cellRange="'MEM. CÁLCULO'!$D$208:$N$208" spid="_x0000_s320344"/>
                </a:ext>
              </a:extLst>
            </xdr:cNvPicPr>
          </xdr:nvPicPr>
          <xdr:blipFill>
            <a:blip xmlns:r="http://schemas.openxmlformats.org/officeDocument/2006/relationships" r:embed="rId7"/>
            <a:srcRect/>
            <a:stretch>
              <a:fillRect/>
            </a:stretch>
          </xdr:blipFill>
          <xdr:spPr bwMode="auto">
            <a:xfrm>
              <a:off x="12367260" y="25046940"/>
              <a:ext cx="5463540" cy="2209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48</xdr:row>
          <xdr:rowOff>0</xdr:rowOff>
        </xdr:from>
        <xdr:to>
          <xdr:col>11</xdr:col>
          <xdr:colOff>0</xdr:colOff>
          <xdr:row>48</xdr:row>
          <xdr:rowOff>944880</xdr:rowOff>
        </xdr:to>
        <xdr:pic>
          <xdr:nvPicPr>
            <xdr:cNvPr id="300194" name="Picture 4103">
              <a:extLst>
                <a:ext uri="{FF2B5EF4-FFF2-40B4-BE49-F238E27FC236}">
                  <a16:creationId xmlns:a16="http://schemas.microsoft.com/office/drawing/2014/main" id="{F041ED2A-19F9-FC88-C692-FA9C8AB5BFD1}"/>
                </a:ext>
              </a:extLst>
            </xdr:cNvPr>
            <xdr:cNvPicPr>
              <a:picLocks noChangeAspect="1" noChangeArrowheads="1"/>
              <a:extLst>
                <a:ext uri="{84589F7E-364E-4C9E-8A38-B11213B215E9}">
                  <a14:cameraTool cellRange="'MEM. CÁLCULO'!$D$213:$N$219" spid="_x0000_s320345"/>
                </a:ext>
              </a:extLst>
            </xdr:cNvPicPr>
          </xdr:nvPicPr>
          <xdr:blipFill>
            <a:blip xmlns:r="http://schemas.openxmlformats.org/officeDocument/2006/relationships" r:embed="rId48"/>
            <a:srcRect/>
            <a:stretch>
              <a:fillRect/>
            </a:stretch>
          </xdr:blipFill>
          <xdr:spPr bwMode="auto">
            <a:xfrm>
              <a:off x="12367260" y="27561540"/>
              <a:ext cx="6393180" cy="9448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50</xdr:row>
          <xdr:rowOff>30480</xdr:rowOff>
        </xdr:from>
        <xdr:to>
          <xdr:col>11</xdr:col>
          <xdr:colOff>0</xdr:colOff>
          <xdr:row>50</xdr:row>
          <xdr:rowOff>807720</xdr:rowOff>
        </xdr:to>
        <xdr:pic>
          <xdr:nvPicPr>
            <xdr:cNvPr id="300195" name="Picture 4104">
              <a:extLst>
                <a:ext uri="{FF2B5EF4-FFF2-40B4-BE49-F238E27FC236}">
                  <a16:creationId xmlns:a16="http://schemas.microsoft.com/office/drawing/2014/main" id="{931BA17E-E7AE-184C-9373-E45052369A42}"/>
                </a:ext>
              </a:extLst>
            </xdr:cNvPr>
            <xdr:cNvPicPr>
              <a:picLocks noChangeAspect="1" noChangeArrowheads="1"/>
              <a:extLst>
                <a:ext uri="{84589F7E-364E-4C9E-8A38-B11213B215E9}">
                  <a14:cameraTool cellRange="'MEM. CÁLCULO'!$D$224:$N$227" spid="_x0000_s320346"/>
                </a:ext>
              </a:extLst>
            </xdr:cNvPicPr>
          </xdr:nvPicPr>
          <xdr:blipFill>
            <a:blip xmlns:r="http://schemas.openxmlformats.org/officeDocument/2006/relationships" r:embed="rId49"/>
            <a:srcRect/>
            <a:stretch>
              <a:fillRect/>
            </a:stretch>
          </xdr:blipFill>
          <xdr:spPr bwMode="auto">
            <a:xfrm>
              <a:off x="12321540" y="31021020"/>
              <a:ext cx="6438900" cy="7772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55</xdr:row>
          <xdr:rowOff>60960</xdr:rowOff>
        </xdr:from>
        <xdr:to>
          <xdr:col>11</xdr:col>
          <xdr:colOff>0</xdr:colOff>
          <xdr:row>55</xdr:row>
          <xdr:rowOff>739140</xdr:rowOff>
        </xdr:to>
        <xdr:pic>
          <xdr:nvPicPr>
            <xdr:cNvPr id="300196" name="Picture 4105">
              <a:extLst>
                <a:ext uri="{FF2B5EF4-FFF2-40B4-BE49-F238E27FC236}">
                  <a16:creationId xmlns:a16="http://schemas.microsoft.com/office/drawing/2014/main" id="{E6540C93-3E85-B43F-8B17-97179CCB57B7}"/>
                </a:ext>
              </a:extLst>
            </xdr:cNvPr>
            <xdr:cNvPicPr>
              <a:picLocks noChangeAspect="1" noChangeArrowheads="1"/>
              <a:extLst>
                <a:ext uri="{84589F7E-364E-4C9E-8A38-B11213B215E9}">
                  <a14:cameraTool cellRange="'MEM. CÁLCULO'!$D$239:$N$243" spid="_x0000_s320347"/>
                </a:ext>
              </a:extLst>
            </xdr:cNvPicPr>
          </xdr:nvPicPr>
          <xdr:blipFill>
            <a:blip xmlns:r="http://schemas.openxmlformats.org/officeDocument/2006/relationships" r:embed="rId10"/>
            <a:srcRect/>
            <a:stretch>
              <a:fillRect/>
            </a:stretch>
          </xdr:blipFill>
          <xdr:spPr bwMode="auto">
            <a:xfrm>
              <a:off x="12321540" y="33467040"/>
              <a:ext cx="6438900" cy="6781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56</xdr:row>
          <xdr:rowOff>60960</xdr:rowOff>
        </xdr:from>
        <xdr:to>
          <xdr:col>11</xdr:col>
          <xdr:colOff>0</xdr:colOff>
          <xdr:row>56</xdr:row>
          <xdr:rowOff>701040</xdr:rowOff>
        </xdr:to>
        <xdr:pic>
          <xdr:nvPicPr>
            <xdr:cNvPr id="300197" name="Picture 4106">
              <a:extLst>
                <a:ext uri="{FF2B5EF4-FFF2-40B4-BE49-F238E27FC236}">
                  <a16:creationId xmlns:a16="http://schemas.microsoft.com/office/drawing/2014/main" id="{270AF9AE-54D8-C3AF-1E43-19AB092638D5}"/>
                </a:ext>
              </a:extLst>
            </xdr:cNvPr>
            <xdr:cNvPicPr>
              <a:picLocks noChangeAspect="1" noChangeArrowheads="1"/>
              <a:extLst>
                <a:ext uri="{84589F7E-364E-4C9E-8A38-B11213B215E9}">
                  <a14:cameraTool cellRange="'MEM. CÁLCULO'!$D$249:$N$252" spid="_x0000_s320348"/>
                </a:ext>
              </a:extLst>
            </xdr:cNvPicPr>
          </xdr:nvPicPr>
          <xdr:blipFill>
            <a:blip xmlns:r="http://schemas.openxmlformats.org/officeDocument/2006/relationships" r:embed="rId51"/>
            <a:srcRect/>
            <a:stretch>
              <a:fillRect/>
            </a:stretch>
          </xdr:blipFill>
          <xdr:spPr bwMode="auto">
            <a:xfrm>
              <a:off x="12336780" y="34549080"/>
              <a:ext cx="6423660" cy="6400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53340</xdr:colOff>
          <xdr:row>60</xdr:row>
          <xdr:rowOff>30480</xdr:rowOff>
        </xdr:from>
        <xdr:to>
          <xdr:col>11</xdr:col>
          <xdr:colOff>0</xdr:colOff>
          <xdr:row>60</xdr:row>
          <xdr:rowOff>1112520</xdr:rowOff>
        </xdr:to>
        <xdr:pic>
          <xdr:nvPicPr>
            <xdr:cNvPr id="300198" name="Picture 4107">
              <a:extLst>
                <a:ext uri="{FF2B5EF4-FFF2-40B4-BE49-F238E27FC236}">
                  <a16:creationId xmlns:a16="http://schemas.microsoft.com/office/drawing/2014/main" id="{C03F3958-05F7-1D98-3007-0E7BC77CBF39}"/>
                </a:ext>
              </a:extLst>
            </xdr:cNvPr>
            <xdr:cNvPicPr>
              <a:picLocks noChangeAspect="1" noChangeArrowheads="1"/>
              <a:extLst>
                <a:ext uri="{84589F7E-364E-4C9E-8A38-B11213B215E9}">
                  <a14:cameraTool cellRange="'MEM. CÁLCULO'!$D$259:$N$266" spid="_x0000_s320349"/>
                </a:ext>
              </a:extLst>
            </xdr:cNvPicPr>
          </xdr:nvPicPr>
          <xdr:blipFill>
            <a:blip xmlns:r="http://schemas.openxmlformats.org/officeDocument/2006/relationships" r:embed="rId64"/>
            <a:srcRect/>
            <a:stretch>
              <a:fillRect/>
            </a:stretch>
          </xdr:blipFill>
          <xdr:spPr bwMode="auto">
            <a:xfrm>
              <a:off x="12329160" y="37536120"/>
              <a:ext cx="6431280" cy="10820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62</xdr:row>
          <xdr:rowOff>60960</xdr:rowOff>
        </xdr:from>
        <xdr:to>
          <xdr:col>11</xdr:col>
          <xdr:colOff>0</xdr:colOff>
          <xdr:row>62</xdr:row>
          <xdr:rowOff>1005840</xdr:rowOff>
        </xdr:to>
        <xdr:pic>
          <xdr:nvPicPr>
            <xdr:cNvPr id="300199" name="Picture 217155">
              <a:extLst>
                <a:ext uri="{FF2B5EF4-FFF2-40B4-BE49-F238E27FC236}">
                  <a16:creationId xmlns:a16="http://schemas.microsoft.com/office/drawing/2014/main" id="{95CB664C-9F8D-4E3F-17B7-698637C67012}"/>
                </a:ext>
              </a:extLst>
            </xdr:cNvPr>
            <xdr:cNvPicPr>
              <a:picLocks noChangeAspect="1" noChangeArrowheads="1"/>
              <a:extLst>
                <a:ext uri="{84589F7E-364E-4C9E-8A38-B11213B215E9}">
                  <a14:cameraTool cellRange="'MEM. CÁLCULO'!$D$271:$N$277" spid="_x0000_s320350"/>
                </a:ext>
              </a:extLst>
            </xdr:cNvPicPr>
          </xdr:nvPicPr>
          <xdr:blipFill>
            <a:blip xmlns:r="http://schemas.openxmlformats.org/officeDocument/2006/relationships" r:embed="rId228"/>
            <a:srcRect/>
            <a:stretch>
              <a:fillRect/>
            </a:stretch>
          </xdr:blipFill>
          <xdr:spPr bwMode="auto">
            <a:xfrm>
              <a:off x="12321540" y="39212520"/>
              <a:ext cx="6438900" cy="9448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239</xdr:row>
          <xdr:rowOff>137160</xdr:rowOff>
        </xdr:from>
        <xdr:to>
          <xdr:col>10</xdr:col>
          <xdr:colOff>3147060</xdr:colOff>
          <xdr:row>239</xdr:row>
          <xdr:rowOff>342900</xdr:rowOff>
        </xdr:to>
        <xdr:pic>
          <xdr:nvPicPr>
            <xdr:cNvPr id="300200" name="Picture 217156">
              <a:extLst>
                <a:ext uri="{FF2B5EF4-FFF2-40B4-BE49-F238E27FC236}">
                  <a16:creationId xmlns:a16="http://schemas.microsoft.com/office/drawing/2014/main" id="{B1C87D41-62A3-E115-D84F-7A62FA690AA2}"/>
                </a:ext>
              </a:extLst>
            </xdr:cNvPr>
            <xdr:cNvPicPr>
              <a:picLocks noChangeAspect="1" noChangeArrowheads="1"/>
              <a:extLst>
                <a:ext uri="{84589F7E-364E-4C9E-8A38-B11213B215E9}">
                  <a14:cameraTool cellRange="'MEM. CÁLCULO'!$D$926:$N$926" spid="_x0000_s320351"/>
                </a:ext>
              </a:extLst>
            </xdr:cNvPicPr>
          </xdr:nvPicPr>
          <xdr:blipFill>
            <a:blip xmlns:r="http://schemas.openxmlformats.org/officeDocument/2006/relationships" r:embed="rId85"/>
            <a:srcRect/>
            <a:stretch>
              <a:fillRect/>
            </a:stretch>
          </xdr:blipFill>
          <xdr:spPr bwMode="auto">
            <a:xfrm>
              <a:off x="12336780" y="144368520"/>
              <a:ext cx="5463540" cy="2057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xdr:colOff>
          <xdr:row>242</xdr:row>
          <xdr:rowOff>121920</xdr:rowOff>
        </xdr:from>
        <xdr:to>
          <xdr:col>10</xdr:col>
          <xdr:colOff>3169920</xdr:colOff>
          <xdr:row>242</xdr:row>
          <xdr:rowOff>1600200</xdr:rowOff>
        </xdr:to>
        <xdr:pic>
          <xdr:nvPicPr>
            <xdr:cNvPr id="300201" name="Picture 217157">
              <a:extLst>
                <a:ext uri="{FF2B5EF4-FFF2-40B4-BE49-F238E27FC236}">
                  <a16:creationId xmlns:a16="http://schemas.microsoft.com/office/drawing/2014/main" id="{8610589F-F806-B6C0-8231-A0C0A7F64763}"/>
                </a:ext>
              </a:extLst>
            </xdr:cNvPr>
            <xdr:cNvPicPr>
              <a:picLocks noChangeAspect="1" noChangeArrowheads="1"/>
              <a:extLst>
                <a:ext uri="{84589F7E-364E-4C9E-8A38-B11213B215E9}">
                  <a14:cameraTool cellRange="'MEM. CÁLCULO'!$D$936:$N$946" spid="_x0000_s320352"/>
                </a:ext>
              </a:extLst>
            </xdr:cNvPicPr>
          </xdr:nvPicPr>
          <xdr:blipFill>
            <a:blip xmlns:r="http://schemas.openxmlformats.org/officeDocument/2006/relationships" r:embed="rId229"/>
            <a:srcRect/>
            <a:stretch>
              <a:fillRect/>
            </a:stretch>
          </xdr:blipFill>
          <xdr:spPr bwMode="auto">
            <a:xfrm>
              <a:off x="12291060" y="146288760"/>
              <a:ext cx="5532120" cy="14782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243</xdr:row>
          <xdr:rowOff>121920</xdr:rowOff>
        </xdr:from>
        <xdr:to>
          <xdr:col>10</xdr:col>
          <xdr:colOff>3177540</xdr:colOff>
          <xdr:row>243</xdr:row>
          <xdr:rowOff>1737360</xdr:rowOff>
        </xdr:to>
        <xdr:pic>
          <xdr:nvPicPr>
            <xdr:cNvPr id="300202" name="Picture 217158">
              <a:extLst>
                <a:ext uri="{FF2B5EF4-FFF2-40B4-BE49-F238E27FC236}">
                  <a16:creationId xmlns:a16="http://schemas.microsoft.com/office/drawing/2014/main" id="{30FFA88E-8B74-B9A4-EAE1-BF419CF5FE75}"/>
                </a:ext>
              </a:extLst>
            </xdr:cNvPr>
            <xdr:cNvPicPr>
              <a:picLocks noChangeAspect="1" noChangeArrowheads="1"/>
              <a:extLst>
                <a:ext uri="{84589F7E-364E-4C9E-8A38-B11213B215E9}">
                  <a14:cameraTool cellRange="'MEM. CÁLCULO'!$D$951:$N$962" spid="_x0000_s320353"/>
                </a:ext>
              </a:extLst>
            </xdr:cNvPicPr>
          </xdr:nvPicPr>
          <xdr:blipFill>
            <a:blip xmlns:r="http://schemas.openxmlformats.org/officeDocument/2006/relationships" r:embed="rId230"/>
            <a:srcRect/>
            <a:stretch>
              <a:fillRect/>
            </a:stretch>
          </xdr:blipFill>
          <xdr:spPr bwMode="auto">
            <a:xfrm>
              <a:off x="12313920" y="148498560"/>
              <a:ext cx="5516880" cy="16154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245</xdr:row>
          <xdr:rowOff>91440</xdr:rowOff>
        </xdr:from>
        <xdr:to>
          <xdr:col>11</xdr:col>
          <xdr:colOff>0</xdr:colOff>
          <xdr:row>245</xdr:row>
          <xdr:rowOff>320040</xdr:rowOff>
        </xdr:to>
        <xdr:pic>
          <xdr:nvPicPr>
            <xdr:cNvPr id="300203" name="Picture 217159">
              <a:extLst>
                <a:ext uri="{FF2B5EF4-FFF2-40B4-BE49-F238E27FC236}">
                  <a16:creationId xmlns:a16="http://schemas.microsoft.com/office/drawing/2014/main" id="{F204697D-2039-4DA4-9324-FAFBFDC4C1CD}"/>
                </a:ext>
              </a:extLst>
            </xdr:cNvPr>
            <xdr:cNvPicPr>
              <a:picLocks noChangeAspect="1" noChangeArrowheads="1"/>
              <a:extLst>
                <a:ext uri="{84589F7E-364E-4C9E-8A38-B11213B215E9}">
                  <a14:cameraTool cellRange="'MEM. CÁLCULO'!$D$967:$N$967" spid="_x0000_s320354"/>
                </a:ext>
              </a:extLst>
            </xdr:cNvPicPr>
          </xdr:nvPicPr>
          <xdr:blipFill>
            <a:blip xmlns:r="http://schemas.openxmlformats.org/officeDocument/2006/relationships" r:embed="rId56"/>
            <a:srcRect/>
            <a:stretch>
              <a:fillRect/>
            </a:stretch>
          </xdr:blipFill>
          <xdr:spPr bwMode="auto">
            <a:xfrm>
              <a:off x="12344400" y="151447500"/>
              <a:ext cx="6416040" cy="22860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247</xdr:row>
          <xdr:rowOff>60960</xdr:rowOff>
        </xdr:from>
        <xdr:to>
          <xdr:col>11</xdr:col>
          <xdr:colOff>0</xdr:colOff>
          <xdr:row>247</xdr:row>
          <xdr:rowOff>251460</xdr:rowOff>
        </xdr:to>
        <xdr:pic>
          <xdr:nvPicPr>
            <xdr:cNvPr id="300204" name="Picture 217160">
              <a:extLst>
                <a:ext uri="{FF2B5EF4-FFF2-40B4-BE49-F238E27FC236}">
                  <a16:creationId xmlns:a16="http://schemas.microsoft.com/office/drawing/2014/main" id="{8063D05A-A6B7-CAB0-65B0-740BCC280675}"/>
                </a:ext>
              </a:extLst>
            </xdr:cNvPr>
            <xdr:cNvPicPr>
              <a:picLocks noChangeAspect="1" noChangeArrowheads="1"/>
              <a:extLst>
                <a:ext uri="{84589F7E-364E-4C9E-8A38-B11213B215E9}">
                  <a14:cameraTool cellRange="'MEM. CÁLCULO'!$D$972:$N$972" spid="_x0000_s320355"/>
                </a:ext>
              </a:extLst>
            </xdr:cNvPicPr>
          </xdr:nvPicPr>
          <xdr:blipFill>
            <a:blip xmlns:r="http://schemas.openxmlformats.org/officeDocument/2006/relationships" r:embed="rId57"/>
            <a:srcRect/>
            <a:stretch>
              <a:fillRect/>
            </a:stretch>
          </xdr:blipFill>
          <xdr:spPr bwMode="auto">
            <a:xfrm>
              <a:off x="12306300" y="152704800"/>
              <a:ext cx="6454140" cy="19050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259</xdr:row>
          <xdr:rowOff>91440</xdr:rowOff>
        </xdr:from>
        <xdr:to>
          <xdr:col>11</xdr:col>
          <xdr:colOff>0</xdr:colOff>
          <xdr:row>259</xdr:row>
          <xdr:rowOff>769620</xdr:rowOff>
        </xdr:to>
        <xdr:pic>
          <xdr:nvPicPr>
            <xdr:cNvPr id="300205" name="Picture 4114">
              <a:extLst>
                <a:ext uri="{FF2B5EF4-FFF2-40B4-BE49-F238E27FC236}">
                  <a16:creationId xmlns:a16="http://schemas.microsoft.com/office/drawing/2014/main" id="{CEEE691D-75E0-2A94-004D-57D2303D123F}"/>
                </a:ext>
              </a:extLst>
            </xdr:cNvPr>
            <xdr:cNvPicPr>
              <a:picLocks noChangeAspect="1" noChangeArrowheads="1"/>
              <a:extLst>
                <a:ext uri="{84589F7E-364E-4C9E-8A38-B11213B215E9}">
                  <a14:cameraTool cellRange="'MEM. CÁLCULO'!$D$1005:$N$1009" spid="_x0000_s320356"/>
                </a:ext>
              </a:extLst>
            </xdr:cNvPicPr>
          </xdr:nvPicPr>
          <xdr:blipFill>
            <a:blip xmlns:r="http://schemas.openxmlformats.org/officeDocument/2006/relationships" r:embed="rId166"/>
            <a:srcRect/>
            <a:stretch>
              <a:fillRect/>
            </a:stretch>
          </xdr:blipFill>
          <xdr:spPr bwMode="auto">
            <a:xfrm>
              <a:off x="12321540" y="160401000"/>
              <a:ext cx="6438900" cy="6781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261</xdr:row>
          <xdr:rowOff>198120</xdr:rowOff>
        </xdr:from>
        <xdr:to>
          <xdr:col>10</xdr:col>
          <xdr:colOff>3139440</xdr:colOff>
          <xdr:row>261</xdr:row>
          <xdr:rowOff>426720</xdr:rowOff>
        </xdr:to>
        <xdr:pic>
          <xdr:nvPicPr>
            <xdr:cNvPr id="300206" name="Imagem 51">
              <a:extLst>
                <a:ext uri="{FF2B5EF4-FFF2-40B4-BE49-F238E27FC236}">
                  <a16:creationId xmlns:a16="http://schemas.microsoft.com/office/drawing/2014/main" id="{21C737C1-8871-AD20-BA76-434C24915C80}"/>
                </a:ext>
              </a:extLst>
            </xdr:cNvPr>
            <xdr:cNvPicPr>
              <a:picLocks noChangeAspect="1" noChangeArrowheads="1"/>
              <a:extLst>
                <a:ext uri="{84589F7E-364E-4C9E-8A38-B11213B215E9}">
                  <a14:cameraTool cellRange="'MEM. CÁLCULO'!$D$1014:$N$1014" spid="_x0000_s320357"/>
                </a:ext>
              </a:extLst>
            </xdr:cNvPicPr>
          </xdr:nvPicPr>
          <xdr:blipFill>
            <a:blip xmlns:r="http://schemas.openxmlformats.org/officeDocument/2006/relationships" r:embed="rId89"/>
            <a:srcRect/>
            <a:stretch>
              <a:fillRect/>
            </a:stretch>
          </xdr:blipFill>
          <xdr:spPr bwMode="auto">
            <a:xfrm>
              <a:off x="12313920" y="162717480"/>
              <a:ext cx="5478780" cy="22860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263</xdr:row>
          <xdr:rowOff>91440</xdr:rowOff>
        </xdr:from>
        <xdr:to>
          <xdr:col>11</xdr:col>
          <xdr:colOff>0</xdr:colOff>
          <xdr:row>263</xdr:row>
          <xdr:rowOff>335280</xdr:rowOff>
        </xdr:to>
        <xdr:pic>
          <xdr:nvPicPr>
            <xdr:cNvPr id="300207" name="Imagem 52">
              <a:extLst>
                <a:ext uri="{FF2B5EF4-FFF2-40B4-BE49-F238E27FC236}">
                  <a16:creationId xmlns:a16="http://schemas.microsoft.com/office/drawing/2014/main" id="{7C640B7D-6291-318B-BCA7-CF9B2B9C7E3B}"/>
                </a:ext>
              </a:extLst>
            </xdr:cNvPr>
            <xdr:cNvPicPr>
              <a:picLocks noChangeAspect="1" noChangeArrowheads="1"/>
              <a:extLst>
                <a:ext uri="{84589F7E-364E-4C9E-8A38-B11213B215E9}">
                  <a14:cameraTool cellRange="'MEM. CÁLCULO'!$D$1020:$N$1020" spid="_x0000_s320358"/>
                </a:ext>
              </a:extLst>
            </xdr:cNvPicPr>
          </xdr:nvPicPr>
          <xdr:blipFill>
            <a:blip xmlns:r="http://schemas.openxmlformats.org/officeDocument/2006/relationships" r:embed="rId90"/>
            <a:srcRect/>
            <a:stretch>
              <a:fillRect/>
            </a:stretch>
          </xdr:blipFill>
          <xdr:spPr bwMode="auto">
            <a:xfrm>
              <a:off x="12367260" y="163974780"/>
              <a:ext cx="6393180" cy="2438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38</xdr:row>
          <xdr:rowOff>129540</xdr:rowOff>
        </xdr:from>
        <xdr:to>
          <xdr:col>11</xdr:col>
          <xdr:colOff>0</xdr:colOff>
          <xdr:row>39</xdr:row>
          <xdr:rowOff>1341120</xdr:rowOff>
        </xdr:to>
        <xdr:pic>
          <xdr:nvPicPr>
            <xdr:cNvPr id="300208" name="Picture 217164">
              <a:extLst>
                <a:ext uri="{FF2B5EF4-FFF2-40B4-BE49-F238E27FC236}">
                  <a16:creationId xmlns:a16="http://schemas.microsoft.com/office/drawing/2014/main" id="{72E9E2ED-0A52-43B5-DE49-F53FB05C34BB}"/>
                </a:ext>
              </a:extLst>
            </xdr:cNvPr>
            <xdr:cNvPicPr>
              <a:picLocks noChangeAspect="1" noChangeArrowheads="1"/>
              <a:extLst>
                <a:ext uri="{84589F7E-364E-4C9E-8A38-B11213B215E9}">
                  <a14:cameraTool cellRange="'MEM. CÁLCULO'!$D$168:$N$175" spid="_x0000_s320359"/>
                </a:ext>
              </a:extLst>
            </xdr:cNvPicPr>
          </xdr:nvPicPr>
          <xdr:blipFill>
            <a:blip xmlns:r="http://schemas.openxmlformats.org/officeDocument/2006/relationships" r:embed="rId231"/>
            <a:srcRect/>
            <a:stretch>
              <a:fillRect/>
            </a:stretch>
          </xdr:blipFill>
          <xdr:spPr bwMode="auto">
            <a:xfrm>
              <a:off x="12352020" y="18889980"/>
              <a:ext cx="6408420" cy="13792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121920</xdr:colOff>
          <xdr:row>17</xdr:row>
          <xdr:rowOff>137160</xdr:rowOff>
        </xdr:from>
        <xdr:to>
          <xdr:col>11</xdr:col>
          <xdr:colOff>0</xdr:colOff>
          <xdr:row>18</xdr:row>
          <xdr:rowOff>45720</xdr:rowOff>
        </xdr:to>
        <xdr:pic>
          <xdr:nvPicPr>
            <xdr:cNvPr id="300209" name="Picture 217165">
              <a:extLst>
                <a:ext uri="{FF2B5EF4-FFF2-40B4-BE49-F238E27FC236}">
                  <a16:creationId xmlns:a16="http://schemas.microsoft.com/office/drawing/2014/main" id="{C744D31D-96D7-F72D-4466-5ED58F15272E}"/>
                </a:ext>
              </a:extLst>
            </xdr:cNvPr>
            <xdr:cNvPicPr>
              <a:picLocks noChangeAspect="1" noChangeArrowheads="1"/>
              <a:extLst>
                <a:ext uri="{84589F7E-364E-4C9E-8A38-B11213B215E9}">
                  <a14:cameraTool cellRange="'MEM. CÁLCULO'!$D$99:$N$102" spid="_x0000_s320360"/>
                </a:ext>
              </a:extLst>
            </xdr:cNvPicPr>
          </xdr:nvPicPr>
          <xdr:blipFill>
            <a:blip xmlns:r="http://schemas.openxmlformats.org/officeDocument/2006/relationships" r:embed="rId232"/>
            <a:srcRect/>
            <a:stretch>
              <a:fillRect/>
            </a:stretch>
          </xdr:blipFill>
          <xdr:spPr bwMode="auto">
            <a:xfrm>
              <a:off x="12397740" y="6659880"/>
              <a:ext cx="6362700" cy="6934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41</xdr:row>
          <xdr:rowOff>0</xdr:rowOff>
        </xdr:from>
        <xdr:to>
          <xdr:col>11</xdr:col>
          <xdr:colOff>0</xdr:colOff>
          <xdr:row>41</xdr:row>
          <xdr:rowOff>213360</xdr:rowOff>
        </xdr:to>
        <xdr:pic>
          <xdr:nvPicPr>
            <xdr:cNvPr id="300210" name="Picture 217166">
              <a:extLst>
                <a:ext uri="{FF2B5EF4-FFF2-40B4-BE49-F238E27FC236}">
                  <a16:creationId xmlns:a16="http://schemas.microsoft.com/office/drawing/2014/main" id="{834C72F0-A20B-4012-9AF1-7E0C3325AD2F}"/>
                </a:ext>
              </a:extLst>
            </xdr:cNvPr>
            <xdr:cNvPicPr>
              <a:picLocks noChangeAspect="1" noChangeArrowheads="1"/>
              <a:extLst>
                <a:ext uri="{84589F7E-364E-4C9E-8A38-B11213B215E9}">
                  <a14:cameraTool cellRange="'MEM. CÁLCULO'!$D$180:$N$180" spid="_x0000_s320361"/>
                </a:ext>
              </a:extLst>
            </xdr:cNvPicPr>
          </xdr:nvPicPr>
          <xdr:blipFill>
            <a:blip xmlns:r="http://schemas.openxmlformats.org/officeDocument/2006/relationships" r:embed="rId4"/>
            <a:srcRect/>
            <a:stretch>
              <a:fillRect/>
            </a:stretch>
          </xdr:blipFill>
          <xdr:spPr bwMode="auto">
            <a:xfrm>
              <a:off x="12344400" y="20878800"/>
              <a:ext cx="6416040" cy="21336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83820</xdr:colOff>
          <xdr:row>43</xdr:row>
          <xdr:rowOff>0</xdr:rowOff>
        </xdr:from>
        <xdr:to>
          <xdr:col>11</xdr:col>
          <xdr:colOff>0</xdr:colOff>
          <xdr:row>43</xdr:row>
          <xdr:rowOff>944880</xdr:rowOff>
        </xdr:to>
        <xdr:pic>
          <xdr:nvPicPr>
            <xdr:cNvPr id="300211" name="Picture 217167">
              <a:extLst>
                <a:ext uri="{FF2B5EF4-FFF2-40B4-BE49-F238E27FC236}">
                  <a16:creationId xmlns:a16="http://schemas.microsoft.com/office/drawing/2014/main" id="{AEB45398-77F5-9E65-1C4D-EA1B10148050}"/>
                </a:ext>
              </a:extLst>
            </xdr:cNvPr>
            <xdr:cNvPicPr>
              <a:picLocks noChangeAspect="1" noChangeArrowheads="1"/>
              <a:extLst>
                <a:ext uri="{84589F7E-364E-4C9E-8A38-B11213B215E9}">
                  <a14:cameraTool cellRange="'MEM. CÁLCULO'!$D$185:$N$191" spid="_x0000_s320362"/>
                </a:ext>
              </a:extLst>
            </xdr:cNvPicPr>
          </xdr:nvPicPr>
          <xdr:blipFill>
            <a:blip xmlns:r="http://schemas.openxmlformats.org/officeDocument/2006/relationships" r:embed="rId5"/>
            <a:srcRect/>
            <a:stretch>
              <a:fillRect/>
            </a:stretch>
          </xdr:blipFill>
          <xdr:spPr bwMode="auto">
            <a:xfrm>
              <a:off x="12359640" y="21800820"/>
              <a:ext cx="6400800" cy="9448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44</xdr:row>
          <xdr:rowOff>60960</xdr:rowOff>
        </xdr:from>
        <xdr:to>
          <xdr:col>10</xdr:col>
          <xdr:colOff>3169920</xdr:colOff>
          <xdr:row>44</xdr:row>
          <xdr:rowOff>1143000</xdr:rowOff>
        </xdr:to>
        <xdr:pic>
          <xdr:nvPicPr>
            <xdr:cNvPr id="300212" name="Picture 217168">
              <a:extLst>
                <a:ext uri="{FF2B5EF4-FFF2-40B4-BE49-F238E27FC236}">
                  <a16:creationId xmlns:a16="http://schemas.microsoft.com/office/drawing/2014/main" id="{40521FEE-C7A5-B952-5665-B1F3E464C1B0}"/>
                </a:ext>
              </a:extLst>
            </xdr:cNvPr>
            <xdr:cNvPicPr>
              <a:picLocks noChangeAspect="1" noChangeArrowheads="1"/>
              <a:extLst>
                <a:ext uri="{84589F7E-364E-4C9E-8A38-B11213B215E9}">
                  <a14:cameraTool cellRange="'MEM. CÁLCULO'!$D$196:$N$203" spid="_x0000_s320363"/>
                </a:ext>
              </a:extLst>
            </xdr:cNvPicPr>
          </xdr:nvPicPr>
          <xdr:blipFill>
            <a:blip xmlns:r="http://schemas.openxmlformats.org/officeDocument/2006/relationships" r:embed="rId62"/>
            <a:srcRect/>
            <a:stretch>
              <a:fillRect/>
            </a:stretch>
          </xdr:blipFill>
          <xdr:spPr bwMode="auto">
            <a:xfrm>
              <a:off x="12336780" y="23088600"/>
              <a:ext cx="5486400" cy="10820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46</xdr:row>
          <xdr:rowOff>0</xdr:rowOff>
        </xdr:from>
        <xdr:to>
          <xdr:col>10</xdr:col>
          <xdr:colOff>3177540</xdr:colOff>
          <xdr:row>46</xdr:row>
          <xdr:rowOff>220980</xdr:rowOff>
        </xdr:to>
        <xdr:pic>
          <xdr:nvPicPr>
            <xdr:cNvPr id="300213" name="Picture 217169">
              <a:extLst>
                <a:ext uri="{FF2B5EF4-FFF2-40B4-BE49-F238E27FC236}">
                  <a16:creationId xmlns:a16="http://schemas.microsoft.com/office/drawing/2014/main" id="{6CB3EDA6-F8F6-A4B8-8347-6112294AB7C8}"/>
                </a:ext>
              </a:extLst>
            </xdr:cNvPr>
            <xdr:cNvPicPr>
              <a:picLocks noChangeAspect="1" noChangeArrowheads="1"/>
              <a:extLst>
                <a:ext uri="{84589F7E-364E-4C9E-8A38-B11213B215E9}">
                  <a14:cameraTool cellRange="'MEM. CÁLCULO'!$D$208:$N$208" spid="_x0000_s320364"/>
                </a:ext>
              </a:extLst>
            </xdr:cNvPicPr>
          </xdr:nvPicPr>
          <xdr:blipFill>
            <a:blip xmlns:r="http://schemas.openxmlformats.org/officeDocument/2006/relationships" r:embed="rId7"/>
            <a:srcRect/>
            <a:stretch>
              <a:fillRect/>
            </a:stretch>
          </xdr:blipFill>
          <xdr:spPr bwMode="auto">
            <a:xfrm>
              <a:off x="12367260" y="25046940"/>
              <a:ext cx="5463540" cy="2209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48</xdr:row>
          <xdr:rowOff>0</xdr:rowOff>
        </xdr:from>
        <xdr:to>
          <xdr:col>11</xdr:col>
          <xdr:colOff>0</xdr:colOff>
          <xdr:row>48</xdr:row>
          <xdr:rowOff>944880</xdr:rowOff>
        </xdr:to>
        <xdr:pic>
          <xdr:nvPicPr>
            <xdr:cNvPr id="300214" name="Picture 217170">
              <a:extLst>
                <a:ext uri="{FF2B5EF4-FFF2-40B4-BE49-F238E27FC236}">
                  <a16:creationId xmlns:a16="http://schemas.microsoft.com/office/drawing/2014/main" id="{BED12A50-B0DA-2308-EB4C-1C7AC395D55B}"/>
                </a:ext>
              </a:extLst>
            </xdr:cNvPr>
            <xdr:cNvPicPr>
              <a:picLocks noChangeAspect="1" noChangeArrowheads="1"/>
              <a:extLst>
                <a:ext uri="{84589F7E-364E-4C9E-8A38-B11213B215E9}">
                  <a14:cameraTool cellRange="'MEM. CÁLCULO'!$D$213:$N$219" spid="_x0000_s320365"/>
                </a:ext>
              </a:extLst>
            </xdr:cNvPicPr>
          </xdr:nvPicPr>
          <xdr:blipFill>
            <a:blip xmlns:r="http://schemas.openxmlformats.org/officeDocument/2006/relationships" r:embed="rId8"/>
            <a:srcRect/>
            <a:stretch>
              <a:fillRect/>
            </a:stretch>
          </xdr:blipFill>
          <xdr:spPr bwMode="auto">
            <a:xfrm>
              <a:off x="12367260" y="27561540"/>
              <a:ext cx="6393180" cy="9448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50</xdr:row>
          <xdr:rowOff>30480</xdr:rowOff>
        </xdr:from>
        <xdr:to>
          <xdr:col>11</xdr:col>
          <xdr:colOff>0</xdr:colOff>
          <xdr:row>50</xdr:row>
          <xdr:rowOff>807720</xdr:rowOff>
        </xdr:to>
        <xdr:pic>
          <xdr:nvPicPr>
            <xdr:cNvPr id="300215" name="Picture 217171">
              <a:extLst>
                <a:ext uri="{FF2B5EF4-FFF2-40B4-BE49-F238E27FC236}">
                  <a16:creationId xmlns:a16="http://schemas.microsoft.com/office/drawing/2014/main" id="{A8688F07-CDE7-846A-237E-C39DA9070EB1}"/>
                </a:ext>
              </a:extLst>
            </xdr:cNvPr>
            <xdr:cNvPicPr>
              <a:picLocks noChangeAspect="1" noChangeArrowheads="1"/>
              <a:extLst>
                <a:ext uri="{84589F7E-364E-4C9E-8A38-B11213B215E9}">
                  <a14:cameraTool cellRange="'MEM. CÁLCULO'!$D$224:$N$227" spid="_x0000_s320366"/>
                </a:ext>
              </a:extLst>
            </xdr:cNvPicPr>
          </xdr:nvPicPr>
          <xdr:blipFill>
            <a:blip xmlns:r="http://schemas.openxmlformats.org/officeDocument/2006/relationships" r:embed="rId49"/>
            <a:srcRect/>
            <a:stretch>
              <a:fillRect/>
            </a:stretch>
          </xdr:blipFill>
          <xdr:spPr bwMode="auto">
            <a:xfrm>
              <a:off x="12321540" y="31021020"/>
              <a:ext cx="6438900" cy="7772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55</xdr:row>
          <xdr:rowOff>60960</xdr:rowOff>
        </xdr:from>
        <xdr:to>
          <xdr:col>11</xdr:col>
          <xdr:colOff>0</xdr:colOff>
          <xdr:row>55</xdr:row>
          <xdr:rowOff>739140</xdr:rowOff>
        </xdr:to>
        <xdr:pic>
          <xdr:nvPicPr>
            <xdr:cNvPr id="300216" name="Picture 217172">
              <a:extLst>
                <a:ext uri="{FF2B5EF4-FFF2-40B4-BE49-F238E27FC236}">
                  <a16:creationId xmlns:a16="http://schemas.microsoft.com/office/drawing/2014/main" id="{C4102CC2-7688-C0AF-8A41-BF48D510321E}"/>
                </a:ext>
              </a:extLst>
            </xdr:cNvPr>
            <xdr:cNvPicPr>
              <a:picLocks noChangeAspect="1" noChangeArrowheads="1"/>
              <a:extLst>
                <a:ext uri="{84589F7E-364E-4C9E-8A38-B11213B215E9}">
                  <a14:cameraTool cellRange="'MEM. CÁLCULO'!$D$239:$N$243" spid="_x0000_s320367"/>
                </a:ext>
              </a:extLst>
            </xdr:cNvPicPr>
          </xdr:nvPicPr>
          <xdr:blipFill>
            <a:blip xmlns:r="http://schemas.openxmlformats.org/officeDocument/2006/relationships" r:embed="rId233"/>
            <a:srcRect/>
            <a:stretch>
              <a:fillRect/>
            </a:stretch>
          </xdr:blipFill>
          <xdr:spPr bwMode="auto">
            <a:xfrm>
              <a:off x="12321540" y="33467040"/>
              <a:ext cx="6438900" cy="6781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56</xdr:row>
          <xdr:rowOff>60960</xdr:rowOff>
        </xdr:from>
        <xdr:to>
          <xdr:col>11</xdr:col>
          <xdr:colOff>0</xdr:colOff>
          <xdr:row>56</xdr:row>
          <xdr:rowOff>701040</xdr:rowOff>
        </xdr:to>
        <xdr:pic>
          <xdr:nvPicPr>
            <xdr:cNvPr id="300217" name="Picture 217173">
              <a:extLst>
                <a:ext uri="{FF2B5EF4-FFF2-40B4-BE49-F238E27FC236}">
                  <a16:creationId xmlns:a16="http://schemas.microsoft.com/office/drawing/2014/main" id="{21B17AAA-18EF-CD56-4B32-BCFC22210C40}"/>
                </a:ext>
              </a:extLst>
            </xdr:cNvPr>
            <xdr:cNvPicPr>
              <a:picLocks noChangeAspect="1" noChangeArrowheads="1"/>
              <a:extLst>
                <a:ext uri="{84589F7E-364E-4C9E-8A38-B11213B215E9}">
                  <a14:cameraTool cellRange="'MEM. CÁLCULO'!$D$249:$N$252" spid="_x0000_s320368"/>
                </a:ext>
              </a:extLst>
            </xdr:cNvPicPr>
          </xdr:nvPicPr>
          <xdr:blipFill>
            <a:blip xmlns:r="http://schemas.openxmlformats.org/officeDocument/2006/relationships" r:embed="rId51"/>
            <a:srcRect/>
            <a:stretch>
              <a:fillRect/>
            </a:stretch>
          </xdr:blipFill>
          <xdr:spPr bwMode="auto">
            <a:xfrm>
              <a:off x="12336780" y="34549080"/>
              <a:ext cx="6423660" cy="6400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53340</xdr:colOff>
          <xdr:row>60</xdr:row>
          <xdr:rowOff>30480</xdr:rowOff>
        </xdr:from>
        <xdr:to>
          <xdr:col>11</xdr:col>
          <xdr:colOff>0</xdr:colOff>
          <xdr:row>60</xdr:row>
          <xdr:rowOff>1112520</xdr:rowOff>
        </xdr:to>
        <xdr:pic>
          <xdr:nvPicPr>
            <xdr:cNvPr id="300218" name="Picture 217174">
              <a:extLst>
                <a:ext uri="{FF2B5EF4-FFF2-40B4-BE49-F238E27FC236}">
                  <a16:creationId xmlns:a16="http://schemas.microsoft.com/office/drawing/2014/main" id="{9928A266-E861-51B2-1645-B11D43792729}"/>
                </a:ext>
              </a:extLst>
            </xdr:cNvPr>
            <xdr:cNvPicPr>
              <a:picLocks noChangeAspect="1" noChangeArrowheads="1"/>
              <a:extLst>
                <a:ext uri="{84589F7E-364E-4C9E-8A38-B11213B215E9}">
                  <a14:cameraTool cellRange="'MEM. CÁLCULO'!$D$259:$N$266" spid="_x0000_s320369"/>
                </a:ext>
              </a:extLst>
            </xdr:cNvPicPr>
          </xdr:nvPicPr>
          <xdr:blipFill>
            <a:blip xmlns:r="http://schemas.openxmlformats.org/officeDocument/2006/relationships" r:embed="rId12"/>
            <a:srcRect/>
            <a:stretch>
              <a:fillRect/>
            </a:stretch>
          </xdr:blipFill>
          <xdr:spPr bwMode="auto">
            <a:xfrm>
              <a:off x="12329160" y="37536120"/>
              <a:ext cx="6431280" cy="10820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53340</xdr:colOff>
          <xdr:row>64</xdr:row>
          <xdr:rowOff>53340</xdr:rowOff>
        </xdr:from>
        <xdr:to>
          <xdr:col>11</xdr:col>
          <xdr:colOff>0</xdr:colOff>
          <xdr:row>64</xdr:row>
          <xdr:rowOff>731520</xdr:rowOff>
        </xdr:to>
        <xdr:pic>
          <xdr:nvPicPr>
            <xdr:cNvPr id="300219" name="Picture 217175">
              <a:extLst>
                <a:ext uri="{FF2B5EF4-FFF2-40B4-BE49-F238E27FC236}">
                  <a16:creationId xmlns:a16="http://schemas.microsoft.com/office/drawing/2014/main" id="{0A050EA4-8578-0D74-1D82-BA792367311F}"/>
                </a:ext>
              </a:extLst>
            </xdr:cNvPr>
            <xdr:cNvPicPr>
              <a:picLocks noChangeAspect="1" noChangeArrowheads="1"/>
              <a:extLst>
                <a:ext uri="{84589F7E-364E-4C9E-8A38-B11213B215E9}">
                  <a14:cameraTool cellRange="'MEM. CÁLCULO'!$D$282:$N$286" spid="_x0000_s320370"/>
                </a:ext>
              </a:extLst>
            </xdr:cNvPicPr>
          </xdr:nvPicPr>
          <xdr:blipFill>
            <a:blip xmlns:r="http://schemas.openxmlformats.org/officeDocument/2006/relationships" r:embed="rId13"/>
            <a:srcRect/>
            <a:stretch>
              <a:fillRect/>
            </a:stretch>
          </xdr:blipFill>
          <xdr:spPr bwMode="auto">
            <a:xfrm>
              <a:off x="12329160" y="40706040"/>
              <a:ext cx="6431280" cy="6781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66</xdr:row>
          <xdr:rowOff>30480</xdr:rowOff>
        </xdr:from>
        <xdr:to>
          <xdr:col>11</xdr:col>
          <xdr:colOff>0</xdr:colOff>
          <xdr:row>66</xdr:row>
          <xdr:rowOff>571500</xdr:rowOff>
        </xdr:to>
        <xdr:pic>
          <xdr:nvPicPr>
            <xdr:cNvPr id="300220" name="Picture 217176">
              <a:extLst>
                <a:ext uri="{FF2B5EF4-FFF2-40B4-BE49-F238E27FC236}">
                  <a16:creationId xmlns:a16="http://schemas.microsoft.com/office/drawing/2014/main" id="{289907CD-AC7C-41DD-C76E-6BE872A9274C}"/>
                </a:ext>
              </a:extLst>
            </xdr:cNvPr>
            <xdr:cNvPicPr>
              <a:picLocks noChangeAspect="1" noChangeArrowheads="1"/>
              <a:extLst>
                <a:ext uri="{84589F7E-364E-4C9E-8A38-B11213B215E9}">
                  <a14:cameraTool cellRange="'MEM. CÁLCULO'!$D$291:$N$294" spid="_x0000_s320371"/>
                </a:ext>
              </a:extLst>
            </xdr:cNvPicPr>
          </xdr:nvPicPr>
          <xdr:blipFill>
            <a:blip xmlns:r="http://schemas.openxmlformats.org/officeDocument/2006/relationships" r:embed="rId66"/>
            <a:srcRect/>
            <a:stretch>
              <a:fillRect/>
            </a:stretch>
          </xdr:blipFill>
          <xdr:spPr bwMode="auto">
            <a:xfrm>
              <a:off x="12336780" y="41871900"/>
              <a:ext cx="6423660" cy="5410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74</xdr:row>
          <xdr:rowOff>53340</xdr:rowOff>
        </xdr:from>
        <xdr:to>
          <xdr:col>11</xdr:col>
          <xdr:colOff>0</xdr:colOff>
          <xdr:row>75</xdr:row>
          <xdr:rowOff>121920</xdr:rowOff>
        </xdr:to>
        <xdr:pic>
          <xdr:nvPicPr>
            <xdr:cNvPr id="300221" name="Picture 217177">
              <a:extLst>
                <a:ext uri="{FF2B5EF4-FFF2-40B4-BE49-F238E27FC236}">
                  <a16:creationId xmlns:a16="http://schemas.microsoft.com/office/drawing/2014/main" id="{4609B1C6-28B2-31F2-4319-F8F55744717F}"/>
                </a:ext>
              </a:extLst>
            </xdr:cNvPr>
            <xdr:cNvPicPr>
              <a:picLocks noChangeAspect="1" noChangeArrowheads="1"/>
              <a:extLst>
                <a:ext uri="{84589F7E-364E-4C9E-8A38-B11213B215E9}">
                  <a14:cameraTool cellRange="'MEM. CÁLCULO'!$D$330:$N$334" spid="_x0000_s320372"/>
                </a:ext>
              </a:extLst>
            </xdr:cNvPicPr>
          </xdr:nvPicPr>
          <xdr:blipFill>
            <a:blip xmlns:r="http://schemas.openxmlformats.org/officeDocument/2006/relationships" r:embed="rId67"/>
            <a:srcRect/>
            <a:stretch>
              <a:fillRect/>
            </a:stretch>
          </xdr:blipFill>
          <xdr:spPr bwMode="auto">
            <a:xfrm>
              <a:off x="12306300" y="47876460"/>
              <a:ext cx="6454140" cy="93726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72</xdr:row>
          <xdr:rowOff>91440</xdr:rowOff>
        </xdr:from>
        <xdr:to>
          <xdr:col>11</xdr:col>
          <xdr:colOff>0</xdr:colOff>
          <xdr:row>72</xdr:row>
          <xdr:rowOff>769620</xdr:rowOff>
        </xdr:to>
        <xdr:pic>
          <xdr:nvPicPr>
            <xdr:cNvPr id="300222" name="Picture 217178">
              <a:extLst>
                <a:ext uri="{FF2B5EF4-FFF2-40B4-BE49-F238E27FC236}">
                  <a16:creationId xmlns:a16="http://schemas.microsoft.com/office/drawing/2014/main" id="{FD0588E1-6DB5-16A6-B4F5-E575476BEFBA}"/>
                </a:ext>
              </a:extLst>
            </xdr:cNvPr>
            <xdr:cNvPicPr>
              <a:picLocks noChangeAspect="1" noChangeArrowheads="1"/>
              <a:extLst>
                <a:ext uri="{84589F7E-364E-4C9E-8A38-B11213B215E9}">
                  <a14:cameraTool cellRange="'MEM. CÁLCULO'!$D$321:$N$325" spid="_x0000_s320373"/>
                </a:ext>
              </a:extLst>
            </xdr:cNvPicPr>
          </xdr:nvPicPr>
          <xdr:blipFill>
            <a:blip xmlns:r="http://schemas.openxmlformats.org/officeDocument/2006/relationships" r:embed="rId68"/>
            <a:srcRect/>
            <a:stretch>
              <a:fillRect/>
            </a:stretch>
          </xdr:blipFill>
          <xdr:spPr bwMode="auto">
            <a:xfrm>
              <a:off x="12336780" y="44592240"/>
              <a:ext cx="6423660" cy="6781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123</xdr:row>
          <xdr:rowOff>38100</xdr:rowOff>
        </xdr:from>
        <xdr:to>
          <xdr:col>11</xdr:col>
          <xdr:colOff>0</xdr:colOff>
          <xdr:row>123</xdr:row>
          <xdr:rowOff>579120</xdr:rowOff>
        </xdr:to>
        <xdr:pic>
          <xdr:nvPicPr>
            <xdr:cNvPr id="300223" name="Picture 217179">
              <a:extLst>
                <a:ext uri="{FF2B5EF4-FFF2-40B4-BE49-F238E27FC236}">
                  <a16:creationId xmlns:a16="http://schemas.microsoft.com/office/drawing/2014/main" id="{E885D363-01C7-2F32-2A10-59D8859E89BE}"/>
                </a:ext>
              </a:extLst>
            </xdr:cNvPr>
            <xdr:cNvPicPr>
              <a:picLocks noChangeAspect="1" noChangeArrowheads="1"/>
              <a:extLst>
                <a:ext uri="{84589F7E-364E-4C9E-8A38-B11213B215E9}">
                  <a14:cameraTool cellRange="'MEM. CÁLCULO'!$D$527:$N$530" spid="_x0000_s320374"/>
                </a:ext>
              </a:extLst>
            </xdr:cNvPicPr>
          </xdr:nvPicPr>
          <xdr:blipFill>
            <a:blip xmlns:r="http://schemas.openxmlformats.org/officeDocument/2006/relationships" r:embed="rId69"/>
            <a:srcRect/>
            <a:stretch>
              <a:fillRect/>
            </a:stretch>
          </xdr:blipFill>
          <xdr:spPr bwMode="auto">
            <a:xfrm>
              <a:off x="12321540" y="71460360"/>
              <a:ext cx="6438900" cy="5410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53340</xdr:colOff>
          <xdr:row>125</xdr:row>
          <xdr:rowOff>76200</xdr:rowOff>
        </xdr:from>
        <xdr:to>
          <xdr:col>11</xdr:col>
          <xdr:colOff>0</xdr:colOff>
          <xdr:row>125</xdr:row>
          <xdr:rowOff>320040</xdr:rowOff>
        </xdr:to>
        <xdr:pic>
          <xdr:nvPicPr>
            <xdr:cNvPr id="300224" name="Picture 217180">
              <a:extLst>
                <a:ext uri="{FF2B5EF4-FFF2-40B4-BE49-F238E27FC236}">
                  <a16:creationId xmlns:a16="http://schemas.microsoft.com/office/drawing/2014/main" id="{6C6C7BFA-418B-DC51-4D49-A4FCEFA83928}"/>
                </a:ext>
              </a:extLst>
            </xdr:cNvPr>
            <xdr:cNvPicPr>
              <a:picLocks noChangeAspect="1" noChangeArrowheads="1"/>
              <a:extLst>
                <a:ext uri="{84589F7E-364E-4C9E-8A38-B11213B215E9}">
                  <a14:cameraTool cellRange="'MEM. CÁLCULO'!$D$535:$N$535" spid="_x0000_s320375"/>
                </a:ext>
              </a:extLst>
            </xdr:cNvPicPr>
          </xdr:nvPicPr>
          <xdr:blipFill>
            <a:blip xmlns:r="http://schemas.openxmlformats.org/officeDocument/2006/relationships" r:embed="rId18"/>
            <a:srcRect/>
            <a:stretch>
              <a:fillRect/>
            </a:stretch>
          </xdr:blipFill>
          <xdr:spPr bwMode="auto">
            <a:xfrm>
              <a:off x="12329160" y="72450960"/>
              <a:ext cx="6431280" cy="2438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127</xdr:row>
          <xdr:rowOff>60960</xdr:rowOff>
        </xdr:from>
        <xdr:to>
          <xdr:col>11</xdr:col>
          <xdr:colOff>0</xdr:colOff>
          <xdr:row>127</xdr:row>
          <xdr:rowOff>281940</xdr:rowOff>
        </xdr:to>
        <xdr:pic>
          <xdr:nvPicPr>
            <xdr:cNvPr id="300225" name="Picture 217181">
              <a:extLst>
                <a:ext uri="{FF2B5EF4-FFF2-40B4-BE49-F238E27FC236}">
                  <a16:creationId xmlns:a16="http://schemas.microsoft.com/office/drawing/2014/main" id="{F41F9FF9-2243-C016-626D-188160C10052}"/>
                </a:ext>
              </a:extLst>
            </xdr:cNvPr>
            <xdr:cNvPicPr>
              <a:picLocks noChangeAspect="1" noChangeArrowheads="1"/>
              <a:extLst>
                <a:ext uri="{84589F7E-364E-4C9E-8A38-B11213B215E9}">
                  <a14:cameraTool cellRange="'MEM. CÁLCULO'!$D$540:$N$540" spid="_x0000_s320376"/>
                </a:ext>
              </a:extLst>
            </xdr:cNvPicPr>
          </xdr:nvPicPr>
          <xdr:blipFill>
            <a:blip xmlns:r="http://schemas.openxmlformats.org/officeDocument/2006/relationships" r:embed="rId19"/>
            <a:srcRect/>
            <a:stretch>
              <a:fillRect/>
            </a:stretch>
          </xdr:blipFill>
          <xdr:spPr bwMode="auto">
            <a:xfrm>
              <a:off x="12306300" y="73441560"/>
              <a:ext cx="6454140" cy="2209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135</xdr:row>
          <xdr:rowOff>53340</xdr:rowOff>
        </xdr:from>
        <xdr:to>
          <xdr:col>11</xdr:col>
          <xdr:colOff>0</xdr:colOff>
          <xdr:row>135</xdr:row>
          <xdr:rowOff>998220</xdr:rowOff>
        </xdr:to>
        <xdr:pic>
          <xdr:nvPicPr>
            <xdr:cNvPr id="300226" name="Picture 217182">
              <a:extLst>
                <a:ext uri="{FF2B5EF4-FFF2-40B4-BE49-F238E27FC236}">
                  <a16:creationId xmlns:a16="http://schemas.microsoft.com/office/drawing/2014/main" id="{96E9931E-FD17-899B-954F-16579F7BD192}"/>
                </a:ext>
              </a:extLst>
            </xdr:cNvPr>
            <xdr:cNvPicPr>
              <a:picLocks noChangeAspect="1" noChangeArrowheads="1"/>
              <a:extLst>
                <a:ext uri="{84589F7E-364E-4C9E-8A38-B11213B215E9}">
                  <a14:cameraTool cellRange="'MEM. CÁLCULO'!$D$557:$N$563" spid="_x0000_s320377"/>
                </a:ext>
              </a:extLst>
            </xdr:cNvPicPr>
          </xdr:nvPicPr>
          <xdr:blipFill>
            <a:blip xmlns:r="http://schemas.openxmlformats.org/officeDocument/2006/relationships" r:embed="rId95"/>
            <a:srcRect/>
            <a:stretch>
              <a:fillRect/>
            </a:stretch>
          </xdr:blipFill>
          <xdr:spPr bwMode="auto">
            <a:xfrm>
              <a:off x="12321540" y="76619100"/>
              <a:ext cx="6438900" cy="9448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140</xdr:row>
          <xdr:rowOff>45720</xdr:rowOff>
        </xdr:from>
        <xdr:to>
          <xdr:col>11</xdr:col>
          <xdr:colOff>0</xdr:colOff>
          <xdr:row>140</xdr:row>
          <xdr:rowOff>586740</xdr:rowOff>
        </xdr:to>
        <xdr:pic>
          <xdr:nvPicPr>
            <xdr:cNvPr id="300227" name="Picture 217183">
              <a:extLst>
                <a:ext uri="{FF2B5EF4-FFF2-40B4-BE49-F238E27FC236}">
                  <a16:creationId xmlns:a16="http://schemas.microsoft.com/office/drawing/2014/main" id="{B5FEA7D4-C4B6-1BF9-1B0F-FA144D75BEF0}"/>
                </a:ext>
              </a:extLst>
            </xdr:cNvPr>
            <xdr:cNvPicPr>
              <a:picLocks noChangeAspect="1" noChangeArrowheads="1"/>
              <a:extLst>
                <a:ext uri="{84589F7E-364E-4C9E-8A38-B11213B215E9}">
                  <a14:cameraTool cellRange="'MEM. CÁLCULO'!$D$579:$N$582" spid="_x0000_s320378"/>
                </a:ext>
              </a:extLst>
            </xdr:cNvPicPr>
          </xdr:nvPicPr>
          <xdr:blipFill>
            <a:blip xmlns:r="http://schemas.openxmlformats.org/officeDocument/2006/relationships" r:embed="rId21"/>
            <a:srcRect/>
            <a:stretch>
              <a:fillRect/>
            </a:stretch>
          </xdr:blipFill>
          <xdr:spPr bwMode="auto">
            <a:xfrm>
              <a:off x="12306300" y="82966560"/>
              <a:ext cx="6454140" cy="5410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53340</xdr:colOff>
          <xdr:row>142</xdr:row>
          <xdr:rowOff>53340</xdr:rowOff>
        </xdr:from>
        <xdr:to>
          <xdr:col>11</xdr:col>
          <xdr:colOff>0</xdr:colOff>
          <xdr:row>142</xdr:row>
          <xdr:rowOff>723900</xdr:rowOff>
        </xdr:to>
        <xdr:pic>
          <xdr:nvPicPr>
            <xdr:cNvPr id="300228" name="Picture 217184">
              <a:extLst>
                <a:ext uri="{FF2B5EF4-FFF2-40B4-BE49-F238E27FC236}">
                  <a16:creationId xmlns:a16="http://schemas.microsoft.com/office/drawing/2014/main" id="{82B80003-98E8-CFBC-52C2-D75333766B40}"/>
                </a:ext>
              </a:extLst>
            </xdr:cNvPr>
            <xdr:cNvPicPr>
              <a:picLocks noChangeAspect="1" noChangeArrowheads="1"/>
              <a:extLst>
                <a:ext uri="{84589F7E-364E-4C9E-8A38-B11213B215E9}">
                  <a14:cameraTool cellRange="'MEM. CÁLCULO'!$D$587:$N$591" spid="_x0000_s320379"/>
                </a:ext>
              </a:extLst>
            </xdr:cNvPicPr>
          </xdr:nvPicPr>
          <xdr:blipFill>
            <a:blip xmlns:r="http://schemas.openxmlformats.org/officeDocument/2006/relationships" r:embed="rId22"/>
            <a:srcRect/>
            <a:stretch>
              <a:fillRect/>
            </a:stretch>
          </xdr:blipFill>
          <xdr:spPr bwMode="auto">
            <a:xfrm>
              <a:off x="12329160" y="84764880"/>
              <a:ext cx="6431280" cy="67056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144</xdr:row>
          <xdr:rowOff>53340</xdr:rowOff>
        </xdr:from>
        <xdr:to>
          <xdr:col>11</xdr:col>
          <xdr:colOff>0</xdr:colOff>
          <xdr:row>144</xdr:row>
          <xdr:rowOff>861060</xdr:rowOff>
        </xdr:to>
        <xdr:pic>
          <xdr:nvPicPr>
            <xdr:cNvPr id="300229" name="Picture 217185">
              <a:extLst>
                <a:ext uri="{FF2B5EF4-FFF2-40B4-BE49-F238E27FC236}">
                  <a16:creationId xmlns:a16="http://schemas.microsoft.com/office/drawing/2014/main" id="{D6077B9C-8AB8-BE16-4B91-01A2471F680E}"/>
                </a:ext>
              </a:extLst>
            </xdr:cNvPr>
            <xdr:cNvPicPr>
              <a:picLocks noChangeAspect="1" noChangeArrowheads="1"/>
              <a:extLst>
                <a:ext uri="{84589F7E-364E-4C9E-8A38-B11213B215E9}">
                  <a14:cameraTool cellRange="'MEM. CÁLCULO'!$D$596:$N$601" spid="_x0000_s320380"/>
                </a:ext>
              </a:extLst>
            </xdr:cNvPicPr>
          </xdr:nvPicPr>
          <xdr:blipFill>
            <a:blip xmlns:r="http://schemas.openxmlformats.org/officeDocument/2006/relationships" r:embed="rId23"/>
            <a:srcRect/>
            <a:stretch>
              <a:fillRect/>
            </a:stretch>
          </xdr:blipFill>
          <xdr:spPr bwMode="auto">
            <a:xfrm>
              <a:off x="12352020" y="87447120"/>
              <a:ext cx="6408420" cy="8077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145</xdr:row>
          <xdr:rowOff>60960</xdr:rowOff>
        </xdr:from>
        <xdr:to>
          <xdr:col>11</xdr:col>
          <xdr:colOff>0</xdr:colOff>
          <xdr:row>145</xdr:row>
          <xdr:rowOff>609600</xdr:rowOff>
        </xdr:to>
        <xdr:pic>
          <xdr:nvPicPr>
            <xdr:cNvPr id="300230" name="Picture 217186">
              <a:extLst>
                <a:ext uri="{FF2B5EF4-FFF2-40B4-BE49-F238E27FC236}">
                  <a16:creationId xmlns:a16="http://schemas.microsoft.com/office/drawing/2014/main" id="{EDA4CD70-C2AE-C210-4394-863443564754}"/>
                </a:ext>
              </a:extLst>
            </xdr:cNvPr>
            <xdr:cNvPicPr>
              <a:picLocks noChangeAspect="1" noChangeArrowheads="1"/>
              <a:extLst>
                <a:ext uri="{84589F7E-364E-4C9E-8A38-B11213B215E9}">
                  <a14:cameraTool cellRange="'MEM. CÁLCULO'!$D$606:$N$609" spid="_x0000_s320381"/>
                </a:ext>
              </a:extLst>
            </xdr:cNvPicPr>
          </xdr:nvPicPr>
          <xdr:blipFill>
            <a:blip xmlns:r="http://schemas.openxmlformats.org/officeDocument/2006/relationships" r:embed="rId24"/>
            <a:srcRect/>
            <a:stretch>
              <a:fillRect/>
            </a:stretch>
          </xdr:blipFill>
          <xdr:spPr bwMode="auto">
            <a:xfrm>
              <a:off x="12321540" y="88666320"/>
              <a:ext cx="6438900" cy="5486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53340</xdr:colOff>
          <xdr:row>147</xdr:row>
          <xdr:rowOff>53340</xdr:rowOff>
        </xdr:from>
        <xdr:to>
          <xdr:col>11</xdr:col>
          <xdr:colOff>0</xdr:colOff>
          <xdr:row>147</xdr:row>
          <xdr:rowOff>594360</xdr:rowOff>
        </xdr:to>
        <xdr:pic>
          <xdr:nvPicPr>
            <xdr:cNvPr id="300231" name="Picture 217187">
              <a:extLst>
                <a:ext uri="{FF2B5EF4-FFF2-40B4-BE49-F238E27FC236}">
                  <a16:creationId xmlns:a16="http://schemas.microsoft.com/office/drawing/2014/main" id="{74B3EF45-4D3C-C8D0-3B95-3AF9D5D5A478}"/>
                </a:ext>
              </a:extLst>
            </xdr:cNvPr>
            <xdr:cNvPicPr>
              <a:picLocks noChangeAspect="1" noChangeArrowheads="1"/>
              <a:extLst>
                <a:ext uri="{84589F7E-364E-4C9E-8A38-B11213B215E9}">
                  <a14:cameraTool cellRange="'MEM. CÁLCULO'!$D$614:$N$617" spid="_x0000_s320382"/>
                </a:ext>
              </a:extLst>
            </xdr:cNvPicPr>
          </xdr:nvPicPr>
          <xdr:blipFill>
            <a:blip xmlns:r="http://schemas.openxmlformats.org/officeDocument/2006/relationships" r:embed="rId25"/>
            <a:srcRect/>
            <a:stretch>
              <a:fillRect/>
            </a:stretch>
          </xdr:blipFill>
          <xdr:spPr bwMode="auto">
            <a:xfrm>
              <a:off x="12329160" y="90304620"/>
              <a:ext cx="6431280" cy="5410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150</xdr:row>
          <xdr:rowOff>60960</xdr:rowOff>
        </xdr:from>
        <xdr:to>
          <xdr:col>11</xdr:col>
          <xdr:colOff>0</xdr:colOff>
          <xdr:row>150</xdr:row>
          <xdr:rowOff>1127760</xdr:rowOff>
        </xdr:to>
        <xdr:pic>
          <xdr:nvPicPr>
            <xdr:cNvPr id="300232" name="Picture 217188">
              <a:extLst>
                <a:ext uri="{FF2B5EF4-FFF2-40B4-BE49-F238E27FC236}">
                  <a16:creationId xmlns:a16="http://schemas.microsoft.com/office/drawing/2014/main" id="{1D68B48E-286F-A643-35DE-0AB25BE83283}"/>
                </a:ext>
              </a:extLst>
            </xdr:cNvPr>
            <xdr:cNvPicPr>
              <a:picLocks noChangeAspect="1" noChangeArrowheads="1"/>
              <a:extLst>
                <a:ext uri="{84589F7E-364E-4C9E-8A38-B11213B215E9}">
                  <a14:cameraTool cellRange="'MEM. CÁLCULO'!$D$628:$N$635" spid="_x0000_s320383"/>
                </a:ext>
              </a:extLst>
            </xdr:cNvPicPr>
          </xdr:nvPicPr>
          <xdr:blipFill>
            <a:blip xmlns:r="http://schemas.openxmlformats.org/officeDocument/2006/relationships" r:embed="rId74"/>
            <a:srcRect/>
            <a:stretch>
              <a:fillRect/>
            </a:stretch>
          </xdr:blipFill>
          <xdr:spPr bwMode="auto">
            <a:xfrm>
              <a:off x="12321540" y="92247720"/>
              <a:ext cx="6438900" cy="106680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53340</xdr:colOff>
          <xdr:row>152</xdr:row>
          <xdr:rowOff>160020</xdr:rowOff>
        </xdr:from>
        <xdr:to>
          <xdr:col>11</xdr:col>
          <xdr:colOff>0</xdr:colOff>
          <xdr:row>154</xdr:row>
          <xdr:rowOff>7620</xdr:rowOff>
        </xdr:to>
        <xdr:pic>
          <xdr:nvPicPr>
            <xdr:cNvPr id="300233" name="Picture 217189">
              <a:extLst>
                <a:ext uri="{FF2B5EF4-FFF2-40B4-BE49-F238E27FC236}">
                  <a16:creationId xmlns:a16="http://schemas.microsoft.com/office/drawing/2014/main" id="{EDF57A50-D7F9-5F21-1813-013C2459C9BA}"/>
                </a:ext>
              </a:extLst>
            </xdr:cNvPr>
            <xdr:cNvPicPr>
              <a:picLocks noChangeAspect="1" noChangeArrowheads="1"/>
              <a:extLst>
                <a:ext uri="{84589F7E-364E-4C9E-8A38-B11213B215E9}">
                  <a14:cameraTool cellRange="'MEM. CÁLCULO'!$D$640:$N$645" spid="_x0000_s320384"/>
                </a:ext>
              </a:extLst>
            </xdr:cNvPicPr>
          </xdr:nvPicPr>
          <xdr:blipFill>
            <a:blip xmlns:r="http://schemas.openxmlformats.org/officeDocument/2006/relationships" r:embed="rId226"/>
            <a:srcRect/>
            <a:stretch>
              <a:fillRect/>
            </a:stretch>
          </xdr:blipFill>
          <xdr:spPr bwMode="auto">
            <a:xfrm>
              <a:off x="12329160" y="94495620"/>
              <a:ext cx="6431280" cy="10439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53340</xdr:colOff>
          <xdr:row>156</xdr:row>
          <xdr:rowOff>137160</xdr:rowOff>
        </xdr:from>
        <xdr:to>
          <xdr:col>11</xdr:col>
          <xdr:colOff>0</xdr:colOff>
          <xdr:row>157</xdr:row>
          <xdr:rowOff>182880</xdr:rowOff>
        </xdr:to>
        <xdr:pic>
          <xdr:nvPicPr>
            <xdr:cNvPr id="300234" name="Picture 217190">
              <a:extLst>
                <a:ext uri="{FF2B5EF4-FFF2-40B4-BE49-F238E27FC236}">
                  <a16:creationId xmlns:a16="http://schemas.microsoft.com/office/drawing/2014/main" id="{1B93F68C-9299-7AFF-FE0E-FE3C707047E1}"/>
                </a:ext>
              </a:extLst>
            </xdr:cNvPr>
            <xdr:cNvPicPr>
              <a:picLocks noChangeAspect="1" noChangeArrowheads="1"/>
              <a:extLst>
                <a:ext uri="{84589F7E-364E-4C9E-8A38-B11213B215E9}">
                  <a14:cameraTool cellRange="'MEM. CÁLCULO'!$D$655:$N$659" spid="_x0000_s320385"/>
                </a:ext>
              </a:extLst>
            </xdr:cNvPicPr>
          </xdr:nvPicPr>
          <xdr:blipFill>
            <a:blip xmlns:r="http://schemas.openxmlformats.org/officeDocument/2006/relationships" r:embed="rId161"/>
            <a:srcRect/>
            <a:stretch>
              <a:fillRect/>
            </a:stretch>
          </xdr:blipFill>
          <xdr:spPr bwMode="auto">
            <a:xfrm>
              <a:off x="12329160" y="96156780"/>
              <a:ext cx="6431280" cy="8305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191</xdr:row>
          <xdr:rowOff>45720</xdr:rowOff>
        </xdr:from>
        <xdr:to>
          <xdr:col>11</xdr:col>
          <xdr:colOff>0</xdr:colOff>
          <xdr:row>191</xdr:row>
          <xdr:rowOff>723900</xdr:rowOff>
        </xdr:to>
        <xdr:pic>
          <xdr:nvPicPr>
            <xdr:cNvPr id="300235" name="Picture 217191">
              <a:extLst>
                <a:ext uri="{FF2B5EF4-FFF2-40B4-BE49-F238E27FC236}">
                  <a16:creationId xmlns:a16="http://schemas.microsoft.com/office/drawing/2014/main" id="{0A564CF8-FA4E-FDD3-E022-7245C6B8D7DF}"/>
                </a:ext>
              </a:extLst>
            </xdr:cNvPr>
            <xdr:cNvPicPr>
              <a:picLocks noChangeAspect="1" noChangeArrowheads="1"/>
              <a:extLst>
                <a:ext uri="{84589F7E-364E-4C9E-8A38-B11213B215E9}">
                  <a14:cameraTool cellRange="'MEM. CÁLCULO'!$D$751:$N$755" spid="_x0000_s320386"/>
                </a:ext>
              </a:extLst>
            </xdr:cNvPicPr>
          </xdr:nvPicPr>
          <xdr:blipFill>
            <a:blip xmlns:r="http://schemas.openxmlformats.org/officeDocument/2006/relationships" r:embed="rId29"/>
            <a:srcRect/>
            <a:stretch>
              <a:fillRect/>
            </a:stretch>
          </xdr:blipFill>
          <xdr:spPr bwMode="auto">
            <a:xfrm>
              <a:off x="12344400" y="117561360"/>
              <a:ext cx="6416040" cy="6781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192</xdr:row>
          <xdr:rowOff>83820</xdr:rowOff>
        </xdr:from>
        <xdr:to>
          <xdr:col>11</xdr:col>
          <xdr:colOff>0</xdr:colOff>
          <xdr:row>192</xdr:row>
          <xdr:rowOff>762000</xdr:rowOff>
        </xdr:to>
        <xdr:pic>
          <xdr:nvPicPr>
            <xdr:cNvPr id="300236" name="Picture 217192">
              <a:extLst>
                <a:ext uri="{FF2B5EF4-FFF2-40B4-BE49-F238E27FC236}">
                  <a16:creationId xmlns:a16="http://schemas.microsoft.com/office/drawing/2014/main" id="{D3F71F93-F140-0742-0FC4-34D02D0CAE25}"/>
                </a:ext>
              </a:extLst>
            </xdr:cNvPr>
            <xdr:cNvPicPr>
              <a:picLocks noChangeAspect="1" noChangeArrowheads="1"/>
              <a:extLst>
                <a:ext uri="{84589F7E-364E-4C9E-8A38-B11213B215E9}">
                  <a14:cameraTool cellRange="'MEM. CÁLCULO'!$D$760:$N$764" spid="_x0000_s320387"/>
                </a:ext>
              </a:extLst>
            </xdr:cNvPicPr>
          </xdr:nvPicPr>
          <xdr:blipFill>
            <a:blip xmlns:r="http://schemas.openxmlformats.org/officeDocument/2006/relationships" r:embed="rId30"/>
            <a:srcRect/>
            <a:stretch>
              <a:fillRect/>
            </a:stretch>
          </xdr:blipFill>
          <xdr:spPr bwMode="auto">
            <a:xfrm>
              <a:off x="12321540" y="118597680"/>
              <a:ext cx="6438900" cy="6781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194</xdr:row>
          <xdr:rowOff>91440</xdr:rowOff>
        </xdr:from>
        <xdr:to>
          <xdr:col>10</xdr:col>
          <xdr:colOff>3169920</xdr:colOff>
          <xdr:row>194</xdr:row>
          <xdr:rowOff>304800</xdr:rowOff>
        </xdr:to>
        <xdr:pic>
          <xdr:nvPicPr>
            <xdr:cNvPr id="300237" name="Picture 217193">
              <a:extLst>
                <a:ext uri="{FF2B5EF4-FFF2-40B4-BE49-F238E27FC236}">
                  <a16:creationId xmlns:a16="http://schemas.microsoft.com/office/drawing/2014/main" id="{54A0360C-F3B6-2308-87BF-60BC3C753F5B}"/>
                </a:ext>
              </a:extLst>
            </xdr:cNvPr>
            <xdr:cNvPicPr>
              <a:picLocks noChangeAspect="1" noChangeArrowheads="1"/>
              <a:extLst>
                <a:ext uri="{84589F7E-364E-4C9E-8A38-B11213B215E9}">
                  <a14:cameraTool cellRange="'MEM. CÁLCULO'!$D$769:$N$769" spid="_x0000_s320388"/>
                </a:ext>
              </a:extLst>
            </xdr:cNvPicPr>
          </xdr:nvPicPr>
          <xdr:blipFill>
            <a:blip xmlns:r="http://schemas.openxmlformats.org/officeDocument/2006/relationships" r:embed="rId31"/>
            <a:srcRect/>
            <a:stretch>
              <a:fillRect/>
            </a:stretch>
          </xdr:blipFill>
          <xdr:spPr bwMode="auto">
            <a:xfrm>
              <a:off x="12336780" y="119862600"/>
              <a:ext cx="5486400" cy="21336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195</xdr:row>
          <xdr:rowOff>22860</xdr:rowOff>
        </xdr:from>
        <xdr:to>
          <xdr:col>10</xdr:col>
          <xdr:colOff>3139440</xdr:colOff>
          <xdr:row>195</xdr:row>
          <xdr:rowOff>213360</xdr:rowOff>
        </xdr:to>
        <xdr:pic>
          <xdr:nvPicPr>
            <xdr:cNvPr id="300238" name="Picture 217194">
              <a:extLst>
                <a:ext uri="{FF2B5EF4-FFF2-40B4-BE49-F238E27FC236}">
                  <a16:creationId xmlns:a16="http://schemas.microsoft.com/office/drawing/2014/main" id="{31A7D466-8689-8B21-906D-17AA76A0AF96}"/>
                </a:ext>
              </a:extLst>
            </xdr:cNvPr>
            <xdr:cNvPicPr>
              <a:picLocks noChangeAspect="1" noChangeArrowheads="1"/>
              <a:extLst>
                <a:ext uri="{84589F7E-364E-4C9E-8A38-B11213B215E9}">
                  <a14:cameraTool cellRange="'MEM. CÁLCULO'!$D$774:$N$774" spid="_x0000_s320389"/>
                </a:ext>
              </a:extLst>
            </xdr:cNvPicPr>
          </xdr:nvPicPr>
          <xdr:blipFill>
            <a:blip xmlns:r="http://schemas.openxmlformats.org/officeDocument/2006/relationships" r:embed="rId143"/>
            <a:srcRect/>
            <a:stretch>
              <a:fillRect/>
            </a:stretch>
          </xdr:blipFill>
          <xdr:spPr bwMode="auto">
            <a:xfrm>
              <a:off x="12306300" y="120274080"/>
              <a:ext cx="5486400" cy="19050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200</xdr:row>
          <xdr:rowOff>60960</xdr:rowOff>
        </xdr:from>
        <xdr:to>
          <xdr:col>11</xdr:col>
          <xdr:colOff>0</xdr:colOff>
          <xdr:row>200</xdr:row>
          <xdr:rowOff>739140</xdr:rowOff>
        </xdr:to>
        <xdr:pic>
          <xdr:nvPicPr>
            <xdr:cNvPr id="300239" name="Picture 217195">
              <a:extLst>
                <a:ext uri="{FF2B5EF4-FFF2-40B4-BE49-F238E27FC236}">
                  <a16:creationId xmlns:a16="http://schemas.microsoft.com/office/drawing/2014/main" id="{D585B2E2-6D03-E9EF-0D5E-74655B5CAB8D}"/>
                </a:ext>
              </a:extLst>
            </xdr:cNvPr>
            <xdr:cNvPicPr>
              <a:picLocks noChangeAspect="1" noChangeArrowheads="1"/>
              <a:extLst>
                <a:ext uri="{84589F7E-364E-4C9E-8A38-B11213B215E9}">
                  <a14:cameraTool cellRange="'MEM. CÁLCULO'!$D$791:$N$795" spid="_x0000_s320390"/>
                </a:ext>
              </a:extLst>
            </xdr:cNvPicPr>
          </xdr:nvPicPr>
          <xdr:blipFill>
            <a:blip xmlns:r="http://schemas.openxmlformats.org/officeDocument/2006/relationships" r:embed="rId78"/>
            <a:srcRect/>
            <a:stretch>
              <a:fillRect/>
            </a:stretch>
          </xdr:blipFill>
          <xdr:spPr bwMode="auto">
            <a:xfrm>
              <a:off x="12321540" y="122773440"/>
              <a:ext cx="6438900" cy="6781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204</xdr:row>
          <xdr:rowOff>53340</xdr:rowOff>
        </xdr:from>
        <xdr:to>
          <xdr:col>11</xdr:col>
          <xdr:colOff>0</xdr:colOff>
          <xdr:row>204</xdr:row>
          <xdr:rowOff>731520</xdr:rowOff>
        </xdr:to>
        <xdr:pic>
          <xdr:nvPicPr>
            <xdr:cNvPr id="300240" name="Picture 217196">
              <a:extLst>
                <a:ext uri="{FF2B5EF4-FFF2-40B4-BE49-F238E27FC236}">
                  <a16:creationId xmlns:a16="http://schemas.microsoft.com/office/drawing/2014/main" id="{17B8DF25-BF01-0B24-4D56-D1BC8EA030D5}"/>
                </a:ext>
              </a:extLst>
            </xdr:cNvPr>
            <xdr:cNvPicPr>
              <a:picLocks noChangeAspect="1" noChangeArrowheads="1"/>
              <a:extLst>
                <a:ext uri="{84589F7E-364E-4C9E-8A38-B11213B215E9}">
                  <a14:cameraTool cellRange="'MEM. CÁLCULO'!$D$802:$N$806" spid="_x0000_s320391"/>
                </a:ext>
              </a:extLst>
            </xdr:cNvPicPr>
          </xdr:nvPicPr>
          <xdr:blipFill>
            <a:blip xmlns:r="http://schemas.openxmlformats.org/officeDocument/2006/relationships" r:embed="rId144"/>
            <a:srcRect/>
            <a:stretch>
              <a:fillRect/>
            </a:stretch>
          </xdr:blipFill>
          <xdr:spPr bwMode="auto">
            <a:xfrm>
              <a:off x="12306300" y="124282200"/>
              <a:ext cx="6454140" cy="6781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206</xdr:row>
          <xdr:rowOff>30480</xdr:rowOff>
        </xdr:from>
        <xdr:to>
          <xdr:col>11</xdr:col>
          <xdr:colOff>0</xdr:colOff>
          <xdr:row>206</xdr:row>
          <xdr:rowOff>701040</xdr:rowOff>
        </xdr:to>
        <xdr:pic>
          <xdr:nvPicPr>
            <xdr:cNvPr id="300241" name="Picture 217197">
              <a:extLst>
                <a:ext uri="{FF2B5EF4-FFF2-40B4-BE49-F238E27FC236}">
                  <a16:creationId xmlns:a16="http://schemas.microsoft.com/office/drawing/2014/main" id="{EEEE3856-3C38-A9A3-751B-81EA7486662D}"/>
                </a:ext>
              </a:extLst>
            </xdr:cNvPr>
            <xdr:cNvPicPr>
              <a:picLocks noChangeAspect="1" noChangeArrowheads="1"/>
              <a:extLst>
                <a:ext uri="{84589F7E-364E-4C9E-8A38-B11213B215E9}">
                  <a14:cameraTool cellRange="'MEM. CÁLCULO'!$D$811:$N$815" spid="_x0000_s320392"/>
                </a:ext>
              </a:extLst>
            </xdr:cNvPicPr>
          </xdr:nvPicPr>
          <xdr:blipFill>
            <a:blip xmlns:r="http://schemas.openxmlformats.org/officeDocument/2006/relationships" r:embed="rId129"/>
            <a:srcRect/>
            <a:stretch>
              <a:fillRect/>
            </a:stretch>
          </xdr:blipFill>
          <xdr:spPr bwMode="auto">
            <a:xfrm>
              <a:off x="12306300" y="125379480"/>
              <a:ext cx="6454140" cy="67056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53340</xdr:colOff>
          <xdr:row>207</xdr:row>
          <xdr:rowOff>60960</xdr:rowOff>
        </xdr:from>
        <xdr:to>
          <xdr:col>11</xdr:col>
          <xdr:colOff>0</xdr:colOff>
          <xdr:row>208</xdr:row>
          <xdr:rowOff>22860</xdr:rowOff>
        </xdr:to>
        <xdr:pic>
          <xdr:nvPicPr>
            <xdr:cNvPr id="300242" name="Picture 217198">
              <a:extLst>
                <a:ext uri="{FF2B5EF4-FFF2-40B4-BE49-F238E27FC236}">
                  <a16:creationId xmlns:a16="http://schemas.microsoft.com/office/drawing/2014/main" id="{98E4CB64-05E4-2B7E-8B85-F694D22064E9}"/>
                </a:ext>
              </a:extLst>
            </xdr:cNvPr>
            <xdr:cNvPicPr>
              <a:picLocks noChangeAspect="1" noChangeArrowheads="1"/>
              <a:extLst>
                <a:ext uri="{84589F7E-364E-4C9E-8A38-B11213B215E9}">
                  <a14:cameraTool cellRange="'MEM. CÁLCULO'!$D$820:$N$824" spid="_x0000_s320393"/>
                </a:ext>
              </a:extLst>
            </xdr:cNvPicPr>
          </xdr:nvPicPr>
          <xdr:blipFill>
            <a:blip xmlns:r="http://schemas.openxmlformats.org/officeDocument/2006/relationships" r:embed="rId36"/>
            <a:srcRect/>
            <a:stretch>
              <a:fillRect/>
            </a:stretch>
          </xdr:blipFill>
          <xdr:spPr bwMode="auto">
            <a:xfrm>
              <a:off x="12329160" y="126324360"/>
              <a:ext cx="6431280" cy="86106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xdr:colOff>
          <xdr:row>209</xdr:row>
          <xdr:rowOff>38100</xdr:rowOff>
        </xdr:from>
        <xdr:to>
          <xdr:col>10</xdr:col>
          <xdr:colOff>3162300</xdr:colOff>
          <xdr:row>209</xdr:row>
          <xdr:rowOff>236220</xdr:rowOff>
        </xdr:to>
        <xdr:pic>
          <xdr:nvPicPr>
            <xdr:cNvPr id="300243" name="Picture 217199">
              <a:extLst>
                <a:ext uri="{FF2B5EF4-FFF2-40B4-BE49-F238E27FC236}">
                  <a16:creationId xmlns:a16="http://schemas.microsoft.com/office/drawing/2014/main" id="{FE7893E3-FE86-1ACC-6B77-B8CEDA6C2B54}"/>
                </a:ext>
              </a:extLst>
            </xdr:cNvPr>
            <xdr:cNvPicPr>
              <a:picLocks noChangeAspect="1" noChangeArrowheads="1"/>
              <a:extLst>
                <a:ext uri="{84589F7E-364E-4C9E-8A38-B11213B215E9}">
                  <a14:cameraTool cellRange="'MEM. CÁLCULO'!$D$829:$N$829" spid="_x0000_s320394"/>
                </a:ext>
              </a:extLst>
            </xdr:cNvPicPr>
          </xdr:nvPicPr>
          <xdr:blipFill>
            <a:blip xmlns:r="http://schemas.openxmlformats.org/officeDocument/2006/relationships" r:embed="rId37"/>
            <a:srcRect/>
            <a:stretch>
              <a:fillRect/>
            </a:stretch>
          </xdr:blipFill>
          <xdr:spPr bwMode="auto">
            <a:xfrm>
              <a:off x="12283440" y="127703580"/>
              <a:ext cx="5532120" cy="1981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214</xdr:row>
          <xdr:rowOff>76200</xdr:rowOff>
        </xdr:from>
        <xdr:to>
          <xdr:col>10</xdr:col>
          <xdr:colOff>3177540</xdr:colOff>
          <xdr:row>214</xdr:row>
          <xdr:rowOff>312420</xdr:rowOff>
        </xdr:to>
        <xdr:pic>
          <xdr:nvPicPr>
            <xdr:cNvPr id="300244" name="Picture 217200">
              <a:extLst>
                <a:ext uri="{FF2B5EF4-FFF2-40B4-BE49-F238E27FC236}">
                  <a16:creationId xmlns:a16="http://schemas.microsoft.com/office/drawing/2014/main" id="{F4AD032D-AC17-397C-FAD8-DBCCDFC9907F}"/>
                </a:ext>
              </a:extLst>
            </xdr:cNvPr>
            <xdr:cNvPicPr>
              <a:picLocks noChangeAspect="1" noChangeArrowheads="1"/>
              <a:extLst>
                <a:ext uri="{84589F7E-364E-4C9E-8A38-B11213B215E9}">
                  <a14:cameraTool cellRange="'MEM. CÁLCULO'!$D$844:$N$844" spid="_x0000_s320395"/>
                </a:ext>
              </a:extLst>
            </xdr:cNvPicPr>
          </xdr:nvPicPr>
          <xdr:blipFill>
            <a:blip xmlns:r="http://schemas.openxmlformats.org/officeDocument/2006/relationships" r:embed="rId38"/>
            <a:srcRect/>
            <a:stretch>
              <a:fillRect/>
            </a:stretch>
          </xdr:blipFill>
          <xdr:spPr bwMode="auto">
            <a:xfrm>
              <a:off x="12321540" y="130423920"/>
              <a:ext cx="5509260" cy="2362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216</xdr:row>
          <xdr:rowOff>76200</xdr:rowOff>
        </xdr:from>
        <xdr:to>
          <xdr:col>10</xdr:col>
          <xdr:colOff>3169920</xdr:colOff>
          <xdr:row>216</xdr:row>
          <xdr:rowOff>289560</xdr:rowOff>
        </xdr:to>
        <xdr:pic>
          <xdr:nvPicPr>
            <xdr:cNvPr id="300245" name="Picture 217201">
              <a:extLst>
                <a:ext uri="{FF2B5EF4-FFF2-40B4-BE49-F238E27FC236}">
                  <a16:creationId xmlns:a16="http://schemas.microsoft.com/office/drawing/2014/main" id="{9C9C3D6A-9398-C5FA-66F7-D5DFAB120549}"/>
                </a:ext>
              </a:extLst>
            </xdr:cNvPr>
            <xdr:cNvPicPr>
              <a:picLocks noChangeAspect="1" noChangeArrowheads="1"/>
              <a:extLst>
                <a:ext uri="{84589F7E-364E-4C9E-8A38-B11213B215E9}">
                  <a14:cameraTool cellRange="'MEM. CÁLCULO'!$D$851:$N$851" spid="_x0000_s320396"/>
                </a:ext>
              </a:extLst>
            </xdr:cNvPicPr>
          </xdr:nvPicPr>
          <xdr:blipFill>
            <a:blip xmlns:r="http://schemas.openxmlformats.org/officeDocument/2006/relationships" r:embed="rId39"/>
            <a:srcRect/>
            <a:stretch>
              <a:fillRect/>
            </a:stretch>
          </xdr:blipFill>
          <xdr:spPr bwMode="auto">
            <a:xfrm>
              <a:off x="12321540" y="131445000"/>
              <a:ext cx="5501640" cy="21336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218</xdr:row>
          <xdr:rowOff>91440</xdr:rowOff>
        </xdr:from>
        <xdr:to>
          <xdr:col>11</xdr:col>
          <xdr:colOff>0</xdr:colOff>
          <xdr:row>218</xdr:row>
          <xdr:rowOff>289560</xdr:rowOff>
        </xdr:to>
        <xdr:pic>
          <xdr:nvPicPr>
            <xdr:cNvPr id="300246" name="Picture 217202">
              <a:extLst>
                <a:ext uri="{FF2B5EF4-FFF2-40B4-BE49-F238E27FC236}">
                  <a16:creationId xmlns:a16="http://schemas.microsoft.com/office/drawing/2014/main" id="{D5A46232-339B-436F-1205-B993B08A857D}"/>
                </a:ext>
              </a:extLst>
            </xdr:cNvPr>
            <xdr:cNvPicPr>
              <a:picLocks noChangeAspect="1" noChangeArrowheads="1"/>
              <a:extLst>
                <a:ext uri="{84589F7E-364E-4C9E-8A38-B11213B215E9}">
                  <a14:cameraTool cellRange="'MEM. CÁLCULO'!$D$856:$N$856" spid="_x0000_s320397"/>
                </a:ext>
              </a:extLst>
            </xdr:cNvPicPr>
          </xdr:nvPicPr>
          <xdr:blipFill>
            <a:blip xmlns:r="http://schemas.openxmlformats.org/officeDocument/2006/relationships" r:embed="rId40"/>
            <a:srcRect/>
            <a:stretch>
              <a:fillRect/>
            </a:stretch>
          </xdr:blipFill>
          <xdr:spPr bwMode="auto">
            <a:xfrm>
              <a:off x="12344400" y="133037580"/>
              <a:ext cx="6416040" cy="1981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231</xdr:row>
          <xdr:rowOff>60960</xdr:rowOff>
        </xdr:from>
        <xdr:to>
          <xdr:col>11</xdr:col>
          <xdr:colOff>0</xdr:colOff>
          <xdr:row>231</xdr:row>
          <xdr:rowOff>228600</xdr:rowOff>
        </xdr:to>
        <xdr:pic>
          <xdr:nvPicPr>
            <xdr:cNvPr id="300247" name="Picture 217203">
              <a:extLst>
                <a:ext uri="{FF2B5EF4-FFF2-40B4-BE49-F238E27FC236}">
                  <a16:creationId xmlns:a16="http://schemas.microsoft.com/office/drawing/2014/main" id="{008055FF-F69E-FABB-8512-FC4C7F0A0C55}"/>
                </a:ext>
              </a:extLst>
            </xdr:cNvPr>
            <xdr:cNvPicPr>
              <a:picLocks noChangeAspect="1" noChangeArrowheads="1"/>
              <a:extLst>
                <a:ext uri="{84589F7E-364E-4C9E-8A38-B11213B215E9}">
                  <a14:cameraTool cellRange="'MEM. CÁLCULO'!$D$894:$N$894" spid="_x0000_s320398"/>
                </a:ext>
              </a:extLst>
            </xdr:cNvPicPr>
          </xdr:nvPicPr>
          <xdr:blipFill>
            <a:blip xmlns:r="http://schemas.openxmlformats.org/officeDocument/2006/relationships" r:embed="rId41"/>
            <a:srcRect/>
            <a:stretch>
              <a:fillRect/>
            </a:stretch>
          </xdr:blipFill>
          <xdr:spPr bwMode="auto">
            <a:xfrm>
              <a:off x="12306300" y="140261340"/>
              <a:ext cx="6454140" cy="1676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237</xdr:row>
          <xdr:rowOff>152400</xdr:rowOff>
        </xdr:from>
        <xdr:to>
          <xdr:col>11</xdr:col>
          <xdr:colOff>0</xdr:colOff>
          <xdr:row>237</xdr:row>
          <xdr:rowOff>1767840</xdr:rowOff>
        </xdr:to>
        <xdr:pic>
          <xdr:nvPicPr>
            <xdr:cNvPr id="300248" name="Picture 217204">
              <a:extLst>
                <a:ext uri="{FF2B5EF4-FFF2-40B4-BE49-F238E27FC236}">
                  <a16:creationId xmlns:a16="http://schemas.microsoft.com/office/drawing/2014/main" id="{E2F09E91-DB41-CDFE-0E60-8B8DA04D9BC9}"/>
                </a:ext>
              </a:extLst>
            </xdr:cNvPr>
            <xdr:cNvPicPr>
              <a:picLocks noChangeAspect="1" noChangeArrowheads="1"/>
              <a:extLst>
                <a:ext uri="{84589F7E-364E-4C9E-8A38-B11213B215E9}">
                  <a14:cameraTool cellRange="'MEM. CÁLCULO'!$D$910:$N$921" spid="_x0000_s320399"/>
                </a:ext>
              </a:extLst>
            </xdr:cNvPicPr>
          </xdr:nvPicPr>
          <xdr:blipFill>
            <a:blip xmlns:r="http://schemas.openxmlformats.org/officeDocument/2006/relationships" r:embed="rId99"/>
            <a:srcRect/>
            <a:stretch>
              <a:fillRect/>
            </a:stretch>
          </xdr:blipFill>
          <xdr:spPr bwMode="auto">
            <a:xfrm>
              <a:off x="12367260" y="141861540"/>
              <a:ext cx="6393180" cy="16154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54</xdr:row>
          <xdr:rowOff>30480</xdr:rowOff>
        </xdr:from>
        <xdr:to>
          <xdr:col>11</xdr:col>
          <xdr:colOff>0</xdr:colOff>
          <xdr:row>55</xdr:row>
          <xdr:rowOff>0</xdr:rowOff>
        </xdr:to>
        <xdr:pic>
          <xdr:nvPicPr>
            <xdr:cNvPr id="300249" name="Picture 217205">
              <a:extLst>
                <a:ext uri="{FF2B5EF4-FFF2-40B4-BE49-F238E27FC236}">
                  <a16:creationId xmlns:a16="http://schemas.microsoft.com/office/drawing/2014/main" id="{62BFA60C-20A5-4436-DDB1-9BB3A9736348}"/>
                </a:ext>
              </a:extLst>
            </xdr:cNvPr>
            <xdr:cNvPicPr>
              <a:picLocks noChangeAspect="1" noChangeArrowheads="1"/>
              <a:extLst>
                <a:ext uri="{84589F7E-364E-4C9E-8A38-B11213B215E9}">
                  <a14:cameraTool cellRange="'MEM. CÁLCULO'!$D$234:$N$234" spid="_x0000_s320400"/>
                </a:ext>
              </a:extLst>
            </xdr:cNvPicPr>
          </xdr:nvPicPr>
          <xdr:blipFill>
            <a:blip xmlns:r="http://schemas.openxmlformats.org/officeDocument/2006/relationships" r:embed="rId43"/>
            <a:srcRect/>
            <a:stretch>
              <a:fillRect/>
            </a:stretch>
          </xdr:blipFill>
          <xdr:spPr bwMode="auto">
            <a:xfrm>
              <a:off x="12306300" y="33101280"/>
              <a:ext cx="6454140" cy="30480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38</xdr:row>
          <xdr:rowOff>129540</xdr:rowOff>
        </xdr:from>
        <xdr:to>
          <xdr:col>11</xdr:col>
          <xdr:colOff>0</xdr:colOff>
          <xdr:row>39</xdr:row>
          <xdr:rowOff>1341120</xdr:rowOff>
        </xdr:to>
        <xdr:pic>
          <xdr:nvPicPr>
            <xdr:cNvPr id="300250" name="Picture 5409">
              <a:extLst>
                <a:ext uri="{FF2B5EF4-FFF2-40B4-BE49-F238E27FC236}">
                  <a16:creationId xmlns:a16="http://schemas.microsoft.com/office/drawing/2014/main" id="{A3429A95-756E-2900-4BDD-A20DEED00CFF}"/>
                </a:ext>
              </a:extLst>
            </xdr:cNvPr>
            <xdr:cNvPicPr>
              <a:picLocks noChangeAspect="1" noChangeArrowheads="1"/>
              <a:extLst>
                <a:ext uri="{84589F7E-364E-4C9E-8A38-B11213B215E9}">
                  <a14:cameraTool cellRange="'MEM. CÁLCULO'!$D$168:$N$175" spid="_x0000_s320401"/>
                </a:ext>
              </a:extLst>
            </xdr:cNvPicPr>
          </xdr:nvPicPr>
          <xdr:blipFill>
            <a:blip xmlns:r="http://schemas.openxmlformats.org/officeDocument/2006/relationships" r:embed="rId234"/>
            <a:srcRect/>
            <a:stretch>
              <a:fillRect/>
            </a:stretch>
          </xdr:blipFill>
          <xdr:spPr bwMode="auto">
            <a:xfrm>
              <a:off x="12352020" y="18889980"/>
              <a:ext cx="6408420" cy="13792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41</xdr:row>
          <xdr:rowOff>0</xdr:rowOff>
        </xdr:from>
        <xdr:to>
          <xdr:col>11</xdr:col>
          <xdr:colOff>0</xdr:colOff>
          <xdr:row>41</xdr:row>
          <xdr:rowOff>213360</xdr:rowOff>
        </xdr:to>
        <xdr:pic>
          <xdr:nvPicPr>
            <xdr:cNvPr id="300251" name="Picture 5411">
              <a:extLst>
                <a:ext uri="{FF2B5EF4-FFF2-40B4-BE49-F238E27FC236}">
                  <a16:creationId xmlns:a16="http://schemas.microsoft.com/office/drawing/2014/main" id="{4027E43E-08FC-D15F-454A-1412C4EDF195}"/>
                </a:ext>
              </a:extLst>
            </xdr:cNvPr>
            <xdr:cNvPicPr>
              <a:picLocks noChangeAspect="1" noChangeArrowheads="1"/>
              <a:extLst>
                <a:ext uri="{84589F7E-364E-4C9E-8A38-B11213B215E9}">
                  <a14:cameraTool cellRange="'MEM. CÁLCULO'!$D$180:$N$180" spid="_x0000_s320402"/>
                </a:ext>
              </a:extLst>
            </xdr:cNvPicPr>
          </xdr:nvPicPr>
          <xdr:blipFill>
            <a:blip xmlns:r="http://schemas.openxmlformats.org/officeDocument/2006/relationships" r:embed="rId101"/>
            <a:srcRect/>
            <a:stretch>
              <a:fillRect/>
            </a:stretch>
          </xdr:blipFill>
          <xdr:spPr bwMode="auto">
            <a:xfrm>
              <a:off x="12344400" y="20878800"/>
              <a:ext cx="6416040" cy="21336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83820</xdr:colOff>
          <xdr:row>43</xdr:row>
          <xdr:rowOff>0</xdr:rowOff>
        </xdr:from>
        <xdr:to>
          <xdr:col>11</xdr:col>
          <xdr:colOff>0</xdr:colOff>
          <xdr:row>43</xdr:row>
          <xdr:rowOff>944880</xdr:rowOff>
        </xdr:to>
        <xdr:pic>
          <xdr:nvPicPr>
            <xdr:cNvPr id="300252" name="Picture 5412">
              <a:extLst>
                <a:ext uri="{FF2B5EF4-FFF2-40B4-BE49-F238E27FC236}">
                  <a16:creationId xmlns:a16="http://schemas.microsoft.com/office/drawing/2014/main" id="{D41C4B5E-2659-5DCA-8404-84C77F0CDE5D}"/>
                </a:ext>
              </a:extLst>
            </xdr:cNvPr>
            <xdr:cNvPicPr>
              <a:picLocks noChangeAspect="1" noChangeArrowheads="1"/>
              <a:extLst>
                <a:ext uri="{84589F7E-364E-4C9E-8A38-B11213B215E9}">
                  <a14:cameraTool cellRange="'MEM. CÁLCULO'!$D$185:$N$191" spid="_x0000_s320403"/>
                </a:ext>
              </a:extLst>
            </xdr:cNvPicPr>
          </xdr:nvPicPr>
          <xdr:blipFill>
            <a:blip xmlns:r="http://schemas.openxmlformats.org/officeDocument/2006/relationships" r:embed="rId147"/>
            <a:srcRect/>
            <a:stretch>
              <a:fillRect/>
            </a:stretch>
          </xdr:blipFill>
          <xdr:spPr bwMode="auto">
            <a:xfrm>
              <a:off x="12359640" y="21800820"/>
              <a:ext cx="6400800" cy="9448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267</xdr:row>
          <xdr:rowOff>38100</xdr:rowOff>
        </xdr:from>
        <xdr:to>
          <xdr:col>11</xdr:col>
          <xdr:colOff>0</xdr:colOff>
          <xdr:row>268</xdr:row>
          <xdr:rowOff>22860</xdr:rowOff>
        </xdr:to>
        <xdr:pic>
          <xdr:nvPicPr>
            <xdr:cNvPr id="300253" name="Imagem 53">
              <a:extLst>
                <a:ext uri="{FF2B5EF4-FFF2-40B4-BE49-F238E27FC236}">
                  <a16:creationId xmlns:a16="http://schemas.microsoft.com/office/drawing/2014/main" id="{E722CF36-6D5A-C00D-FCBB-D534FB123192}"/>
                </a:ext>
              </a:extLst>
            </xdr:cNvPr>
            <xdr:cNvPicPr>
              <a:picLocks noChangeAspect="1" noChangeArrowheads="1"/>
              <a:extLst>
                <a:ext uri="{84589F7E-364E-4C9E-8A38-B11213B215E9}">
                  <a14:cameraTool cellRange="'MEM. CÁLCULO'!$D$1027:$N$1027" spid="_x0000_s320404"/>
                </a:ext>
              </a:extLst>
            </xdr:cNvPicPr>
          </xdr:nvPicPr>
          <xdr:blipFill>
            <a:blip xmlns:r="http://schemas.openxmlformats.org/officeDocument/2006/relationships" r:embed="rId102"/>
            <a:srcRect/>
            <a:stretch>
              <a:fillRect/>
            </a:stretch>
          </xdr:blipFill>
          <xdr:spPr bwMode="auto">
            <a:xfrm>
              <a:off x="12352020" y="165666420"/>
              <a:ext cx="6408420" cy="34290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269</xdr:row>
          <xdr:rowOff>106680</xdr:rowOff>
        </xdr:from>
        <xdr:to>
          <xdr:col>11</xdr:col>
          <xdr:colOff>0</xdr:colOff>
          <xdr:row>269</xdr:row>
          <xdr:rowOff>914400</xdr:rowOff>
        </xdr:to>
        <xdr:pic>
          <xdr:nvPicPr>
            <xdr:cNvPr id="300254" name="Imagem 54">
              <a:extLst>
                <a:ext uri="{FF2B5EF4-FFF2-40B4-BE49-F238E27FC236}">
                  <a16:creationId xmlns:a16="http://schemas.microsoft.com/office/drawing/2014/main" id="{71A23260-F7A9-2772-22FF-3B754F67E674}"/>
                </a:ext>
              </a:extLst>
            </xdr:cNvPr>
            <xdr:cNvPicPr>
              <a:picLocks noChangeAspect="1" noChangeArrowheads="1"/>
              <a:extLst>
                <a:ext uri="{84589F7E-364E-4C9E-8A38-B11213B215E9}">
                  <a14:cameraTool cellRange="'MEM. CÁLCULO'!$D$1035:$N$1040" spid="_x0000_s320405"/>
                </a:ext>
              </a:extLst>
            </xdr:cNvPicPr>
          </xdr:nvPicPr>
          <xdr:blipFill>
            <a:blip xmlns:r="http://schemas.openxmlformats.org/officeDocument/2006/relationships" r:embed="rId103"/>
            <a:srcRect/>
            <a:stretch>
              <a:fillRect/>
            </a:stretch>
          </xdr:blipFill>
          <xdr:spPr bwMode="auto">
            <a:xfrm>
              <a:off x="12313920" y="166260780"/>
              <a:ext cx="6446520" cy="8077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53340</xdr:colOff>
          <xdr:row>271</xdr:row>
          <xdr:rowOff>129540</xdr:rowOff>
        </xdr:from>
        <xdr:to>
          <xdr:col>10</xdr:col>
          <xdr:colOff>3169920</xdr:colOff>
          <xdr:row>271</xdr:row>
          <xdr:rowOff>335280</xdr:rowOff>
        </xdr:to>
        <xdr:pic>
          <xdr:nvPicPr>
            <xdr:cNvPr id="300255" name="Imagem 55">
              <a:extLst>
                <a:ext uri="{FF2B5EF4-FFF2-40B4-BE49-F238E27FC236}">
                  <a16:creationId xmlns:a16="http://schemas.microsoft.com/office/drawing/2014/main" id="{A8761E0E-4AAD-A8C1-296C-FA1286F692BC}"/>
                </a:ext>
              </a:extLst>
            </xdr:cNvPr>
            <xdr:cNvPicPr>
              <a:picLocks noChangeAspect="1" noChangeArrowheads="1"/>
              <a:extLst>
                <a:ext uri="{84589F7E-364E-4C9E-8A38-B11213B215E9}">
                  <a14:cameraTool cellRange="'MEM. CÁLCULO'!$D$1045:$N$1045" spid="_x0000_s320406"/>
                </a:ext>
              </a:extLst>
            </xdr:cNvPicPr>
          </xdr:nvPicPr>
          <xdr:blipFill>
            <a:blip xmlns:r="http://schemas.openxmlformats.org/officeDocument/2006/relationships" r:embed="rId235"/>
            <a:srcRect/>
            <a:stretch>
              <a:fillRect/>
            </a:stretch>
          </xdr:blipFill>
          <xdr:spPr bwMode="auto">
            <a:xfrm>
              <a:off x="12329160" y="167822880"/>
              <a:ext cx="5494020" cy="2057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106680</xdr:colOff>
          <xdr:row>273</xdr:row>
          <xdr:rowOff>152400</xdr:rowOff>
        </xdr:from>
        <xdr:to>
          <xdr:col>10</xdr:col>
          <xdr:colOff>3177540</xdr:colOff>
          <xdr:row>273</xdr:row>
          <xdr:rowOff>2034540</xdr:rowOff>
        </xdr:to>
        <xdr:pic>
          <xdr:nvPicPr>
            <xdr:cNvPr id="300256" name="Imagem 56">
              <a:extLst>
                <a:ext uri="{FF2B5EF4-FFF2-40B4-BE49-F238E27FC236}">
                  <a16:creationId xmlns:a16="http://schemas.microsoft.com/office/drawing/2014/main" id="{C5E8F1FA-71C6-68DE-065B-30C7F723525F}"/>
                </a:ext>
              </a:extLst>
            </xdr:cNvPr>
            <xdr:cNvPicPr>
              <a:picLocks noChangeAspect="1" noChangeArrowheads="1"/>
              <a:extLst>
                <a:ext uri="{84589F7E-364E-4C9E-8A38-B11213B215E9}">
                  <a14:cameraTool cellRange="'MEM. CÁLCULO'!$D$1050:$N$1063" spid="_x0000_s320407"/>
                </a:ext>
              </a:extLst>
            </xdr:cNvPicPr>
          </xdr:nvPicPr>
          <xdr:blipFill>
            <a:blip xmlns:r="http://schemas.openxmlformats.org/officeDocument/2006/relationships" r:embed="rId236"/>
            <a:srcRect/>
            <a:stretch>
              <a:fillRect/>
            </a:stretch>
          </xdr:blipFill>
          <xdr:spPr bwMode="auto">
            <a:xfrm>
              <a:off x="12382500" y="168508680"/>
              <a:ext cx="5448300" cy="18821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53340</xdr:colOff>
          <xdr:row>275</xdr:row>
          <xdr:rowOff>121920</xdr:rowOff>
        </xdr:from>
        <xdr:to>
          <xdr:col>10</xdr:col>
          <xdr:colOff>3124200</xdr:colOff>
          <xdr:row>275</xdr:row>
          <xdr:rowOff>335280</xdr:rowOff>
        </xdr:to>
        <xdr:pic>
          <xdr:nvPicPr>
            <xdr:cNvPr id="300257" name="Imagem 57">
              <a:extLst>
                <a:ext uri="{FF2B5EF4-FFF2-40B4-BE49-F238E27FC236}">
                  <a16:creationId xmlns:a16="http://schemas.microsoft.com/office/drawing/2014/main" id="{11EEEB24-1213-A8F7-AC8D-D54B4B10957F}"/>
                </a:ext>
              </a:extLst>
            </xdr:cNvPr>
            <xdr:cNvPicPr>
              <a:picLocks noChangeAspect="1" noChangeArrowheads="1"/>
              <a:extLst>
                <a:ext uri="{84589F7E-364E-4C9E-8A38-B11213B215E9}">
                  <a14:cameraTool cellRange="'MEM. CÁLCULO'!$D$1068:$N$1068" spid="_x0000_s320408"/>
                </a:ext>
              </a:extLst>
            </xdr:cNvPicPr>
          </xdr:nvPicPr>
          <xdr:blipFill>
            <a:blip xmlns:r="http://schemas.openxmlformats.org/officeDocument/2006/relationships" r:embed="rId106"/>
            <a:srcRect/>
            <a:stretch>
              <a:fillRect/>
            </a:stretch>
          </xdr:blipFill>
          <xdr:spPr bwMode="auto">
            <a:xfrm>
              <a:off x="12329160" y="171869100"/>
              <a:ext cx="5448300" cy="21336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129540</xdr:colOff>
          <xdr:row>277</xdr:row>
          <xdr:rowOff>144780</xdr:rowOff>
        </xdr:from>
        <xdr:to>
          <xdr:col>11</xdr:col>
          <xdr:colOff>0</xdr:colOff>
          <xdr:row>277</xdr:row>
          <xdr:rowOff>822960</xdr:rowOff>
        </xdr:to>
        <xdr:pic>
          <xdr:nvPicPr>
            <xdr:cNvPr id="300258" name="Imagem 58">
              <a:extLst>
                <a:ext uri="{FF2B5EF4-FFF2-40B4-BE49-F238E27FC236}">
                  <a16:creationId xmlns:a16="http://schemas.microsoft.com/office/drawing/2014/main" id="{0D069960-BED8-5B91-3DEF-11D57A25CAC4}"/>
                </a:ext>
              </a:extLst>
            </xdr:cNvPr>
            <xdr:cNvPicPr>
              <a:picLocks noChangeAspect="1" noChangeArrowheads="1"/>
              <a:extLst>
                <a:ext uri="{84589F7E-364E-4C9E-8A38-B11213B215E9}">
                  <a14:cameraTool cellRange="'MEM. CÁLCULO'!$D$1074:$N$1078" spid="_x0000_s320409"/>
                </a:ext>
              </a:extLst>
            </xdr:cNvPicPr>
          </xdr:nvPicPr>
          <xdr:blipFill>
            <a:blip xmlns:r="http://schemas.openxmlformats.org/officeDocument/2006/relationships" r:embed="rId201"/>
            <a:srcRect/>
            <a:stretch>
              <a:fillRect/>
            </a:stretch>
          </xdr:blipFill>
          <xdr:spPr bwMode="auto">
            <a:xfrm>
              <a:off x="12405360" y="173332140"/>
              <a:ext cx="6355080" cy="6781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53340</xdr:colOff>
          <xdr:row>278</xdr:row>
          <xdr:rowOff>91440</xdr:rowOff>
        </xdr:from>
        <xdr:to>
          <xdr:col>11</xdr:col>
          <xdr:colOff>0</xdr:colOff>
          <xdr:row>278</xdr:row>
          <xdr:rowOff>304800</xdr:rowOff>
        </xdr:to>
        <xdr:pic>
          <xdr:nvPicPr>
            <xdr:cNvPr id="300259" name="Imagem 59">
              <a:extLst>
                <a:ext uri="{FF2B5EF4-FFF2-40B4-BE49-F238E27FC236}">
                  <a16:creationId xmlns:a16="http://schemas.microsoft.com/office/drawing/2014/main" id="{F518608F-CA7F-B7D3-62CC-896CFDE79DE8}"/>
                </a:ext>
              </a:extLst>
            </xdr:cNvPr>
            <xdr:cNvPicPr>
              <a:picLocks noChangeAspect="1" noChangeArrowheads="1"/>
              <a:extLst>
                <a:ext uri="{84589F7E-364E-4C9E-8A38-B11213B215E9}">
                  <a14:cameraTool cellRange="'MEM. CÁLCULO'!$D$1086:$N$1086" spid="_x0000_s320410"/>
                </a:ext>
              </a:extLst>
            </xdr:cNvPicPr>
          </xdr:nvPicPr>
          <xdr:blipFill>
            <a:blip xmlns:r="http://schemas.openxmlformats.org/officeDocument/2006/relationships" r:embed="rId108"/>
            <a:srcRect/>
            <a:stretch>
              <a:fillRect/>
            </a:stretch>
          </xdr:blipFill>
          <xdr:spPr bwMode="auto">
            <a:xfrm>
              <a:off x="12329160" y="174505620"/>
              <a:ext cx="6431280" cy="21336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53340</xdr:colOff>
          <xdr:row>279</xdr:row>
          <xdr:rowOff>91440</xdr:rowOff>
        </xdr:from>
        <xdr:to>
          <xdr:col>11</xdr:col>
          <xdr:colOff>0</xdr:colOff>
          <xdr:row>279</xdr:row>
          <xdr:rowOff>762000</xdr:rowOff>
        </xdr:to>
        <xdr:pic>
          <xdr:nvPicPr>
            <xdr:cNvPr id="300260" name="Imagem 60">
              <a:extLst>
                <a:ext uri="{FF2B5EF4-FFF2-40B4-BE49-F238E27FC236}">
                  <a16:creationId xmlns:a16="http://schemas.microsoft.com/office/drawing/2014/main" id="{8C25D3E5-F7AD-DB08-7E8D-B60CFCFD22A6}"/>
                </a:ext>
              </a:extLst>
            </xdr:cNvPr>
            <xdr:cNvPicPr>
              <a:picLocks noChangeAspect="1" noChangeArrowheads="1"/>
              <a:extLst>
                <a:ext uri="{84589F7E-364E-4C9E-8A38-B11213B215E9}">
                  <a14:cameraTool cellRange="'MEM. CÁLCULO'!$D$1082:$N$1086" spid="_x0000_s320411"/>
                </a:ext>
              </a:extLst>
            </xdr:cNvPicPr>
          </xdr:nvPicPr>
          <xdr:blipFill>
            <a:blip xmlns:r="http://schemas.openxmlformats.org/officeDocument/2006/relationships" r:embed="rId109"/>
            <a:srcRect/>
            <a:stretch>
              <a:fillRect/>
            </a:stretch>
          </xdr:blipFill>
          <xdr:spPr bwMode="auto">
            <a:xfrm>
              <a:off x="12329160" y="175130460"/>
              <a:ext cx="6431280" cy="67056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282</xdr:row>
          <xdr:rowOff>106680</xdr:rowOff>
        </xdr:from>
        <xdr:to>
          <xdr:col>11</xdr:col>
          <xdr:colOff>0</xdr:colOff>
          <xdr:row>282</xdr:row>
          <xdr:rowOff>1188720</xdr:rowOff>
        </xdr:to>
        <xdr:pic>
          <xdr:nvPicPr>
            <xdr:cNvPr id="300261" name="Imagem 61">
              <a:extLst>
                <a:ext uri="{FF2B5EF4-FFF2-40B4-BE49-F238E27FC236}">
                  <a16:creationId xmlns:a16="http://schemas.microsoft.com/office/drawing/2014/main" id="{707AA60B-B805-A67B-CCEF-5D4E174432F2}"/>
                </a:ext>
              </a:extLst>
            </xdr:cNvPr>
            <xdr:cNvPicPr>
              <a:picLocks noChangeAspect="1" noChangeArrowheads="1"/>
              <a:extLst>
                <a:ext uri="{84589F7E-364E-4C9E-8A38-B11213B215E9}">
                  <a14:cameraTool cellRange="'MEM. CÁLCULO'!$D$1096:$N$1103" spid="_x0000_s320412"/>
                </a:ext>
              </a:extLst>
            </xdr:cNvPicPr>
          </xdr:nvPicPr>
          <xdr:blipFill>
            <a:blip xmlns:r="http://schemas.openxmlformats.org/officeDocument/2006/relationships" r:embed="rId237"/>
            <a:srcRect/>
            <a:stretch>
              <a:fillRect/>
            </a:stretch>
          </xdr:blipFill>
          <xdr:spPr bwMode="auto">
            <a:xfrm>
              <a:off x="12336780" y="176936400"/>
              <a:ext cx="6423660" cy="10820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284</xdr:row>
          <xdr:rowOff>144780</xdr:rowOff>
        </xdr:from>
        <xdr:to>
          <xdr:col>11</xdr:col>
          <xdr:colOff>0</xdr:colOff>
          <xdr:row>284</xdr:row>
          <xdr:rowOff>1889760</xdr:rowOff>
        </xdr:to>
        <xdr:pic>
          <xdr:nvPicPr>
            <xdr:cNvPr id="300262" name="Imagem 62">
              <a:extLst>
                <a:ext uri="{FF2B5EF4-FFF2-40B4-BE49-F238E27FC236}">
                  <a16:creationId xmlns:a16="http://schemas.microsoft.com/office/drawing/2014/main" id="{17F91F21-93E8-B56F-FA73-0C4BFEC21A13}"/>
                </a:ext>
              </a:extLst>
            </xdr:cNvPr>
            <xdr:cNvPicPr>
              <a:picLocks noChangeAspect="1" noChangeArrowheads="1"/>
              <a:extLst>
                <a:ext uri="{84589F7E-364E-4C9E-8A38-B11213B215E9}">
                  <a14:cameraTool cellRange="'MEM. CÁLCULO'!$D$1111:$N$1123" spid="_x0000_s320413"/>
                </a:ext>
              </a:extLst>
            </xdr:cNvPicPr>
          </xdr:nvPicPr>
          <xdr:blipFill>
            <a:blip xmlns:r="http://schemas.openxmlformats.org/officeDocument/2006/relationships" r:embed="rId176"/>
            <a:srcRect/>
            <a:stretch>
              <a:fillRect/>
            </a:stretch>
          </xdr:blipFill>
          <xdr:spPr bwMode="auto">
            <a:xfrm>
              <a:off x="12367260" y="178818540"/>
              <a:ext cx="6393180" cy="17449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286</xdr:row>
          <xdr:rowOff>129540</xdr:rowOff>
        </xdr:from>
        <xdr:to>
          <xdr:col>10</xdr:col>
          <xdr:colOff>3169920</xdr:colOff>
          <xdr:row>286</xdr:row>
          <xdr:rowOff>1417320</xdr:rowOff>
        </xdr:to>
        <xdr:pic>
          <xdr:nvPicPr>
            <xdr:cNvPr id="300263" name="Imagem 15295">
              <a:extLst>
                <a:ext uri="{FF2B5EF4-FFF2-40B4-BE49-F238E27FC236}">
                  <a16:creationId xmlns:a16="http://schemas.microsoft.com/office/drawing/2014/main" id="{6DD567D9-4BBF-DBDF-474B-1441BA0362CD}"/>
                </a:ext>
              </a:extLst>
            </xdr:cNvPr>
            <xdr:cNvPicPr>
              <a:picLocks noChangeAspect="1" noChangeArrowheads="1"/>
              <a:extLst>
                <a:ext uri="{84589F7E-364E-4C9E-8A38-B11213B215E9}">
                  <a14:cameraTool cellRange="'MEM. CÁLCULO'!$D$1128:$N$1137" spid="_x0000_s320414"/>
                </a:ext>
              </a:extLst>
            </xdr:cNvPicPr>
          </xdr:nvPicPr>
          <xdr:blipFill>
            <a:blip xmlns:r="http://schemas.openxmlformats.org/officeDocument/2006/relationships" r:embed="rId238"/>
            <a:srcRect/>
            <a:stretch>
              <a:fillRect/>
            </a:stretch>
          </xdr:blipFill>
          <xdr:spPr bwMode="auto">
            <a:xfrm>
              <a:off x="12367260" y="181470300"/>
              <a:ext cx="5455920" cy="12877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288</xdr:row>
          <xdr:rowOff>76200</xdr:rowOff>
        </xdr:from>
        <xdr:to>
          <xdr:col>11</xdr:col>
          <xdr:colOff>0</xdr:colOff>
          <xdr:row>288</xdr:row>
          <xdr:rowOff>1424940</xdr:rowOff>
        </xdr:to>
        <xdr:pic>
          <xdr:nvPicPr>
            <xdr:cNvPr id="300264" name="Imagem 15296">
              <a:extLst>
                <a:ext uri="{FF2B5EF4-FFF2-40B4-BE49-F238E27FC236}">
                  <a16:creationId xmlns:a16="http://schemas.microsoft.com/office/drawing/2014/main" id="{AD7746F2-268F-1B78-82E4-8E67A98E8920}"/>
                </a:ext>
              </a:extLst>
            </xdr:cNvPr>
            <xdr:cNvPicPr>
              <a:picLocks noChangeAspect="1" noChangeArrowheads="1"/>
              <a:extLst>
                <a:ext uri="{84589F7E-364E-4C9E-8A38-B11213B215E9}">
                  <a14:cameraTool cellRange="'MEM. CÁLCULO'!$D$1142:$N$1151" spid="_x0000_s320415"/>
                </a:ext>
              </a:extLst>
            </xdr:cNvPicPr>
          </xdr:nvPicPr>
          <xdr:blipFill>
            <a:blip xmlns:r="http://schemas.openxmlformats.org/officeDocument/2006/relationships" r:embed="rId113"/>
            <a:srcRect/>
            <a:stretch>
              <a:fillRect/>
            </a:stretch>
          </xdr:blipFill>
          <xdr:spPr bwMode="auto">
            <a:xfrm>
              <a:off x="12367260" y="184068720"/>
              <a:ext cx="6393180" cy="13487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121920</xdr:colOff>
          <xdr:row>289</xdr:row>
          <xdr:rowOff>91440</xdr:rowOff>
        </xdr:from>
        <xdr:to>
          <xdr:col>11</xdr:col>
          <xdr:colOff>0</xdr:colOff>
          <xdr:row>290</xdr:row>
          <xdr:rowOff>15240</xdr:rowOff>
        </xdr:to>
        <xdr:pic>
          <xdr:nvPicPr>
            <xdr:cNvPr id="300265" name="Picture 16629">
              <a:extLst>
                <a:ext uri="{FF2B5EF4-FFF2-40B4-BE49-F238E27FC236}">
                  <a16:creationId xmlns:a16="http://schemas.microsoft.com/office/drawing/2014/main" id="{A4A54B02-F88C-194C-7CCC-800371A3B296}"/>
                </a:ext>
              </a:extLst>
            </xdr:cNvPr>
            <xdr:cNvPicPr>
              <a:picLocks noChangeAspect="1" noChangeArrowheads="1"/>
              <a:extLst>
                <a:ext uri="{84589F7E-364E-4C9E-8A38-B11213B215E9}">
                  <a14:cameraTool cellRange="'MEM. CÁLCULO'!$D$1156:$N$1165" spid="_x0000_s320416"/>
                </a:ext>
              </a:extLst>
            </xdr:cNvPicPr>
          </xdr:nvPicPr>
          <xdr:blipFill>
            <a:blip xmlns:r="http://schemas.openxmlformats.org/officeDocument/2006/relationships" r:embed="rId113"/>
            <a:srcRect/>
            <a:stretch>
              <a:fillRect/>
            </a:stretch>
          </xdr:blipFill>
          <xdr:spPr bwMode="auto">
            <a:xfrm>
              <a:off x="12397740" y="186004200"/>
              <a:ext cx="6362700" cy="17068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121920</xdr:colOff>
          <xdr:row>293</xdr:row>
          <xdr:rowOff>274320</xdr:rowOff>
        </xdr:from>
        <xdr:to>
          <xdr:col>10</xdr:col>
          <xdr:colOff>3154680</xdr:colOff>
          <xdr:row>293</xdr:row>
          <xdr:rowOff>2651760</xdr:rowOff>
        </xdr:to>
        <xdr:pic>
          <xdr:nvPicPr>
            <xdr:cNvPr id="300266" name="Imagem 15297">
              <a:extLst>
                <a:ext uri="{FF2B5EF4-FFF2-40B4-BE49-F238E27FC236}">
                  <a16:creationId xmlns:a16="http://schemas.microsoft.com/office/drawing/2014/main" id="{AB463ED4-D4DB-52A8-244B-C56FAAA0D630}"/>
                </a:ext>
              </a:extLst>
            </xdr:cNvPr>
            <xdr:cNvPicPr>
              <a:picLocks noChangeAspect="1" noChangeArrowheads="1"/>
              <a:extLst>
                <a:ext uri="{84589F7E-364E-4C9E-8A38-B11213B215E9}">
                  <a14:cameraTool cellRange="'MEM. CÁLCULO'!$D$1179:$N$1194" spid="_x0000_s320417"/>
                </a:ext>
              </a:extLst>
            </xdr:cNvPicPr>
          </xdr:nvPicPr>
          <xdr:blipFill>
            <a:blip xmlns:r="http://schemas.openxmlformats.org/officeDocument/2006/relationships" r:embed="rId204"/>
            <a:srcRect/>
            <a:stretch>
              <a:fillRect/>
            </a:stretch>
          </xdr:blipFill>
          <xdr:spPr bwMode="auto">
            <a:xfrm>
              <a:off x="12397740" y="189387480"/>
              <a:ext cx="5410200" cy="23774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144780</xdr:colOff>
          <xdr:row>297</xdr:row>
          <xdr:rowOff>106680</xdr:rowOff>
        </xdr:from>
        <xdr:to>
          <xdr:col>10</xdr:col>
          <xdr:colOff>3169920</xdr:colOff>
          <xdr:row>297</xdr:row>
          <xdr:rowOff>1120140</xdr:rowOff>
        </xdr:to>
        <xdr:pic>
          <xdr:nvPicPr>
            <xdr:cNvPr id="300267" name="Imagem 15298">
              <a:extLst>
                <a:ext uri="{FF2B5EF4-FFF2-40B4-BE49-F238E27FC236}">
                  <a16:creationId xmlns:a16="http://schemas.microsoft.com/office/drawing/2014/main" id="{6F140BCB-B12C-AC91-CFCE-CD2F674DDFC9}"/>
                </a:ext>
              </a:extLst>
            </xdr:cNvPr>
            <xdr:cNvPicPr>
              <a:picLocks noChangeAspect="1" noChangeArrowheads="1"/>
              <a:extLst>
                <a:ext uri="{84589F7E-364E-4C9E-8A38-B11213B215E9}">
                  <a14:cameraTool cellRange="'MEM. CÁLCULO'!$D$1205:$N$1211" spid="_x0000_s320418"/>
                </a:ext>
              </a:extLst>
            </xdr:cNvPicPr>
          </xdr:nvPicPr>
          <xdr:blipFill>
            <a:blip xmlns:r="http://schemas.openxmlformats.org/officeDocument/2006/relationships" r:embed="rId239"/>
            <a:srcRect/>
            <a:stretch>
              <a:fillRect/>
            </a:stretch>
          </xdr:blipFill>
          <xdr:spPr bwMode="auto">
            <a:xfrm>
              <a:off x="12420600" y="194782440"/>
              <a:ext cx="5402580" cy="101346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298</xdr:row>
          <xdr:rowOff>45720</xdr:rowOff>
        </xdr:from>
        <xdr:to>
          <xdr:col>11</xdr:col>
          <xdr:colOff>0</xdr:colOff>
          <xdr:row>298</xdr:row>
          <xdr:rowOff>853440</xdr:rowOff>
        </xdr:to>
        <xdr:pic>
          <xdr:nvPicPr>
            <xdr:cNvPr id="300268" name="Imagem 15299">
              <a:extLst>
                <a:ext uri="{FF2B5EF4-FFF2-40B4-BE49-F238E27FC236}">
                  <a16:creationId xmlns:a16="http://schemas.microsoft.com/office/drawing/2014/main" id="{0BB177BE-F71D-1410-27F1-3B6F1ECCA8FD}"/>
                </a:ext>
              </a:extLst>
            </xdr:cNvPr>
            <xdr:cNvPicPr>
              <a:picLocks noChangeAspect="1" noChangeArrowheads="1"/>
              <a:extLst>
                <a:ext uri="{84589F7E-364E-4C9E-8A38-B11213B215E9}">
                  <a14:cameraTool cellRange="'MEM. CÁLCULO'!$D$1216:$N$1220" spid="_x0000_s320419"/>
                </a:ext>
              </a:extLst>
            </xdr:cNvPicPr>
          </xdr:nvPicPr>
          <xdr:blipFill>
            <a:blip xmlns:r="http://schemas.openxmlformats.org/officeDocument/2006/relationships" r:embed="rId240"/>
            <a:srcRect/>
            <a:stretch>
              <a:fillRect/>
            </a:stretch>
          </xdr:blipFill>
          <xdr:spPr bwMode="auto">
            <a:xfrm>
              <a:off x="12367260" y="196253100"/>
              <a:ext cx="6393180" cy="8077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291</xdr:row>
          <xdr:rowOff>45720</xdr:rowOff>
        </xdr:from>
        <xdr:to>
          <xdr:col>10</xdr:col>
          <xdr:colOff>3154680</xdr:colOff>
          <xdr:row>291</xdr:row>
          <xdr:rowOff>807720</xdr:rowOff>
        </xdr:to>
        <xdr:pic>
          <xdr:nvPicPr>
            <xdr:cNvPr id="300269" name="Picture 18213">
              <a:extLst>
                <a:ext uri="{FF2B5EF4-FFF2-40B4-BE49-F238E27FC236}">
                  <a16:creationId xmlns:a16="http://schemas.microsoft.com/office/drawing/2014/main" id="{8E1DB1AB-9AC1-F347-08F7-5E463D8C36DB}"/>
                </a:ext>
              </a:extLst>
            </xdr:cNvPr>
            <xdr:cNvPicPr>
              <a:picLocks noChangeAspect="1" noChangeArrowheads="1"/>
              <a:extLst>
                <a:ext uri="{84589F7E-364E-4C9E-8A38-B11213B215E9}">
                  <a14:cameraTool cellRange="'MEM. CÁLCULO'!$D$1170:$N$1174" spid="_x0000_s320420"/>
                </a:ext>
              </a:extLst>
            </xdr:cNvPicPr>
          </xdr:nvPicPr>
          <xdr:blipFill>
            <a:blip xmlns:r="http://schemas.openxmlformats.org/officeDocument/2006/relationships" r:embed="rId118"/>
            <a:srcRect/>
            <a:stretch>
              <a:fillRect/>
            </a:stretch>
          </xdr:blipFill>
          <xdr:spPr bwMode="auto">
            <a:xfrm>
              <a:off x="12367260" y="187909200"/>
              <a:ext cx="5440680" cy="76200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38</xdr:row>
          <xdr:rowOff>129540</xdr:rowOff>
        </xdr:from>
        <xdr:to>
          <xdr:col>11</xdr:col>
          <xdr:colOff>0</xdr:colOff>
          <xdr:row>39</xdr:row>
          <xdr:rowOff>1341120</xdr:rowOff>
        </xdr:to>
        <xdr:pic>
          <xdr:nvPicPr>
            <xdr:cNvPr id="300270" name="Picture 217226">
              <a:extLst>
                <a:ext uri="{FF2B5EF4-FFF2-40B4-BE49-F238E27FC236}">
                  <a16:creationId xmlns:a16="http://schemas.microsoft.com/office/drawing/2014/main" id="{5D757E88-CD29-FC48-8591-73250F8FC542}"/>
                </a:ext>
              </a:extLst>
            </xdr:cNvPr>
            <xdr:cNvPicPr>
              <a:picLocks noChangeAspect="1" noChangeArrowheads="1"/>
              <a:extLst>
                <a:ext uri="{84589F7E-364E-4C9E-8A38-B11213B215E9}">
                  <a14:cameraTool cellRange="'MEM. CÁLCULO'!$D$168:$N$175" spid="_x0000_s320421"/>
                </a:ext>
              </a:extLst>
            </xdr:cNvPicPr>
          </xdr:nvPicPr>
          <xdr:blipFill>
            <a:blip xmlns:r="http://schemas.openxmlformats.org/officeDocument/2006/relationships" r:embed="rId206"/>
            <a:srcRect/>
            <a:stretch>
              <a:fillRect/>
            </a:stretch>
          </xdr:blipFill>
          <xdr:spPr bwMode="auto">
            <a:xfrm>
              <a:off x="12352020" y="18889980"/>
              <a:ext cx="6408420" cy="13792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41</xdr:row>
          <xdr:rowOff>0</xdr:rowOff>
        </xdr:from>
        <xdr:to>
          <xdr:col>11</xdr:col>
          <xdr:colOff>0</xdr:colOff>
          <xdr:row>41</xdr:row>
          <xdr:rowOff>213360</xdr:rowOff>
        </xdr:to>
        <xdr:pic>
          <xdr:nvPicPr>
            <xdr:cNvPr id="300271" name="Picture 217227">
              <a:extLst>
                <a:ext uri="{FF2B5EF4-FFF2-40B4-BE49-F238E27FC236}">
                  <a16:creationId xmlns:a16="http://schemas.microsoft.com/office/drawing/2014/main" id="{2E3EA1C0-A4DE-7C37-1869-6545DA351495}"/>
                </a:ext>
              </a:extLst>
            </xdr:cNvPr>
            <xdr:cNvPicPr>
              <a:picLocks noChangeAspect="1" noChangeArrowheads="1"/>
              <a:extLst>
                <a:ext uri="{84589F7E-364E-4C9E-8A38-B11213B215E9}">
                  <a14:cameraTool cellRange="'MEM. CÁLCULO'!$D$180:$N$180" spid="_x0000_s320422"/>
                </a:ext>
              </a:extLst>
            </xdr:cNvPicPr>
          </xdr:nvPicPr>
          <xdr:blipFill>
            <a:blip xmlns:r="http://schemas.openxmlformats.org/officeDocument/2006/relationships" r:embed="rId120"/>
            <a:srcRect/>
            <a:stretch>
              <a:fillRect/>
            </a:stretch>
          </xdr:blipFill>
          <xdr:spPr bwMode="auto">
            <a:xfrm>
              <a:off x="12344400" y="20878800"/>
              <a:ext cx="6416040" cy="21336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83820</xdr:colOff>
          <xdr:row>43</xdr:row>
          <xdr:rowOff>0</xdr:rowOff>
        </xdr:from>
        <xdr:to>
          <xdr:col>11</xdr:col>
          <xdr:colOff>0</xdr:colOff>
          <xdr:row>43</xdr:row>
          <xdr:rowOff>944880</xdr:rowOff>
        </xdr:to>
        <xdr:pic>
          <xdr:nvPicPr>
            <xdr:cNvPr id="300272" name="Picture 217228">
              <a:extLst>
                <a:ext uri="{FF2B5EF4-FFF2-40B4-BE49-F238E27FC236}">
                  <a16:creationId xmlns:a16="http://schemas.microsoft.com/office/drawing/2014/main" id="{7CEB8D00-6A85-880C-7DB3-2937F6E05B34}"/>
                </a:ext>
              </a:extLst>
            </xdr:cNvPr>
            <xdr:cNvPicPr>
              <a:picLocks noChangeAspect="1" noChangeArrowheads="1"/>
              <a:extLst>
                <a:ext uri="{84589F7E-364E-4C9E-8A38-B11213B215E9}">
                  <a14:cameraTool cellRange="'MEM. CÁLCULO'!$D$185:$N$191" spid="_x0000_s320423"/>
                </a:ext>
              </a:extLst>
            </xdr:cNvPicPr>
          </xdr:nvPicPr>
          <xdr:blipFill>
            <a:blip xmlns:r="http://schemas.openxmlformats.org/officeDocument/2006/relationships" r:embed="rId147"/>
            <a:srcRect/>
            <a:stretch>
              <a:fillRect/>
            </a:stretch>
          </xdr:blipFill>
          <xdr:spPr bwMode="auto">
            <a:xfrm>
              <a:off x="12359640" y="21800820"/>
              <a:ext cx="6400800" cy="9448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44</xdr:row>
          <xdr:rowOff>60960</xdr:rowOff>
        </xdr:from>
        <xdr:to>
          <xdr:col>10</xdr:col>
          <xdr:colOff>3169920</xdr:colOff>
          <xdr:row>44</xdr:row>
          <xdr:rowOff>1143000</xdr:rowOff>
        </xdr:to>
        <xdr:pic>
          <xdr:nvPicPr>
            <xdr:cNvPr id="300273" name="Picture 217229">
              <a:extLst>
                <a:ext uri="{FF2B5EF4-FFF2-40B4-BE49-F238E27FC236}">
                  <a16:creationId xmlns:a16="http://schemas.microsoft.com/office/drawing/2014/main" id="{FCFA5540-5BC4-0306-8447-765D2C804C04}"/>
                </a:ext>
              </a:extLst>
            </xdr:cNvPr>
            <xdr:cNvPicPr>
              <a:picLocks noChangeAspect="1" noChangeArrowheads="1"/>
              <a:extLst>
                <a:ext uri="{84589F7E-364E-4C9E-8A38-B11213B215E9}">
                  <a14:cameraTool cellRange="'MEM. CÁLCULO'!$D$196:$N$203" spid="_x0000_s320424"/>
                </a:ext>
              </a:extLst>
            </xdr:cNvPicPr>
          </xdr:nvPicPr>
          <xdr:blipFill>
            <a:blip xmlns:r="http://schemas.openxmlformats.org/officeDocument/2006/relationships" r:embed="rId62"/>
            <a:srcRect/>
            <a:stretch>
              <a:fillRect/>
            </a:stretch>
          </xdr:blipFill>
          <xdr:spPr bwMode="auto">
            <a:xfrm>
              <a:off x="12336780" y="23088600"/>
              <a:ext cx="5486400" cy="10820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46</xdr:row>
          <xdr:rowOff>0</xdr:rowOff>
        </xdr:from>
        <xdr:to>
          <xdr:col>10</xdr:col>
          <xdr:colOff>3177540</xdr:colOff>
          <xdr:row>46</xdr:row>
          <xdr:rowOff>220980</xdr:rowOff>
        </xdr:to>
        <xdr:pic>
          <xdr:nvPicPr>
            <xdr:cNvPr id="300274" name="Picture 217230">
              <a:extLst>
                <a:ext uri="{FF2B5EF4-FFF2-40B4-BE49-F238E27FC236}">
                  <a16:creationId xmlns:a16="http://schemas.microsoft.com/office/drawing/2014/main" id="{872C495E-2E4A-4DF3-9EF1-D3E39C3280A3}"/>
                </a:ext>
              </a:extLst>
            </xdr:cNvPr>
            <xdr:cNvPicPr>
              <a:picLocks noChangeAspect="1" noChangeArrowheads="1"/>
              <a:extLst>
                <a:ext uri="{84589F7E-364E-4C9E-8A38-B11213B215E9}">
                  <a14:cameraTool cellRange="'MEM. CÁLCULO'!$D$208:$N$208" spid="_x0000_s320425"/>
                </a:ext>
              </a:extLst>
            </xdr:cNvPicPr>
          </xdr:nvPicPr>
          <xdr:blipFill>
            <a:blip xmlns:r="http://schemas.openxmlformats.org/officeDocument/2006/relationships" r:embed="rId7"/>
            <a:srcRect/>
            <a:stretch>
              <a:fillRect/>
            </a:stretch>
          </xdr:blipFill>
          <xdr:spPr bwMode="auto">
            <a:xfrm>
              <a:off x="12367260" y="25046940"/>
              <a:ext cx="5463540" cy="2209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48</xdr:row>
          <xdr:rowOff>0</xdr:rowOff>
        </xdr:from>
        <xdr:to>
          <xdr:col>11</xdr:col>
          <xdr:colOff>0</xdr:colOff>
          <xdr:row>48</xdr:row>
          <xdr:rowOff>944880</xdr:rowOff>
        </xdr:to>
        <xdr:pic>
          <xdr:nvPicPr>
            <xdr:cNvPr id="300275" name="Picture 217231">
              <a:extLst>
                <a:ext uri="{FF2B5EF4-FFF2-40B4-BE49-F238E27FC236}">
                  <a16:creationId xmlns:a16="http://schemas.microsoft.com/office/drawing/2014/main" id="{BAA7A99C-0FCC-3044-E584-6F4937283FFF}"/>
                </a:ext>
              </a:extLst>
            </xdr:cNvPr>
            <xdr:cNvPicPr>
              <a:picLocks noChangeAspect="1" noChangeArrowheads="1"/>
              <a:extLst>
                <a:ext uri="{84589F7E-364E-4C9E-8A38-B11213B215E9}">
                  <a14:cameraTool cellRange="'MEM. CÁLCULO'!$D$213:$N$219" spid="_x0000_s320426"/>
                </a:ext>
              </a:extLst>
            </xdr:cNvPicPr>
          </xdr:nvPicPr>
          <xdr:blipFill>
            <a:blip xmlns:r="http://schemas.openxmlformats.org/officeDocument/2006/relationships" r:embed="rId164"/>
            <a:srcRect/>
            <a:stretch>
              <a:fillRect/>
            </a:stretch>
          </xdr:blipFill>
          <xdr:spPr bwMode="auto">
            <a:xfrm>
              <a:off x="12367260" y="27561540"/>
              <a:ext cx="6393180" cy="9448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50</xdr:row>
          <xdr:rowOff>30480</xdr:rowOff>
        </xdr:from>
        <xdr:to>
          <xdr:col>11</xdr:col>
          <xdr:colOff>0</xdr:colOff>
          <xdr:row>50</xdr:row>
          <xdr:rowOff>807720</xdr:rowOff>
        </xdr:to>
        <xdr:pic>
          <xdr:nvPicPr>
            <xdr:cNvPr id="300276" name="Picture 217232">
              <a:extLst>
                <a:ext uri="{FF2B5EF4-FFF2-40B4-BE49-F238E27FC236}">
                  <a16:creationId xmlns:a16="http://schemas.microsoft.com/office/drawing/2014/main" id="{E0486AC3-BD87-6C26-C567-2B62F9860A3D}"/>
                </a:ext>
              </a:extLst>
            </xdr:cNvPr>
            <xdr:cNvPicPr>
              <a:picLocks noChangeAspect="1" noChangeArrowheads="1"/>
              <a:extLst>
                <a:ext uri="{84589F7E-364E-4C9E-8A38-B11213B215E9}">
                  <a14:cameraTool cellRange="'MEM. CÁLCULO'!$D$224:$N$227" spid="_x0000_s320427"/>
                </a:ext>
              </a:extLst>
            </xdr:cNvPicPr>
          </xdr:nvPicPr>
          <xdr:blipFill>
            <a:blip xmlns:r="http://schemas.openxmlformats.org/officeDocument/2006/relationships" r:embed="rId49"/>
            <a:srcRect/>
            <a:stretch>
              <a:fillRect/>
            </a:stretch>
          </xdr:blipFill>
          <xdr:spPr bwMode="auto">
            <a:xfrm>
              <a:off x="12321540" y="31021020"/>
              <a:ext cx="6438900" cy="7772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55</xdr:row>
          <xdr:rowOff>60960</xdr:rowOff>
        </xdr:from>
        <xdr:to>
          <xdr:col>11</xdr:col>
          <xdr:colOff>0</xdr:colOff>
          <xdr:row>55</xdr:row>
          <xdr:rowOff>739140</xdr:rowOff>
        </xdr:to>
        <xdr:pic>
          <xdr:nvPicPr>
            <xdr:cNvPr id="300277" name="Picture 217233">
              <a:extLst>
                <a:ext uri="{FF2B5EF4-FFF2-40B4-BE49-F238E27FC236}">
                  <a16:creationId xmlns:a16="http://schemas.microsoft.com/office/drawing/2014/main" id="{AACC7F2D-D4D5-A112-2A99-EC8A189D89D0}"/>
                </a:ext>
              </a:extLst>
            </xdr:cNvPr>
            <xdr:cNvPicPr>
              <a:picLocks noChangeAspect="1" noChangeArrowheads="1"/>
              <a:extLst>
                <a:ext uri="{84589F7E-364E-4C9E-8A38-B11213B215E9}">
                  <a14:cameraTool cellRange="'MEM. CÁLCULO'!$D$239:$N$243" spid="_x0000_s320428"/>
                </a:ext>
              </a:extLst>
            </xdr:cNvPicPr>
          </xdr:nvPicPr>
          <xdr:blipFill>
            <a:blip xmlns:r="http://schemas.openxmlformats.org/officeDocument/2006/relationships" r:embed="rId233"/>
            <a:srcRect/>
            <a:stretch>
              <a:fillRect/>
            </a:stretch>
          </xdr:blipFill>
          <xdr:spPr bwMode="auto">
            <a:xfrm>
              <a:off x="12321540" y="33467040"/>
              <a:ext cx="6438900" cy="6781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56</xdr:row>
          <xdr:rowOff>60960</xdr:rowOff>
        </xdr:from>
        <xdr:to>
          <xdr:col>11</xdr:col>
          <xdr:colOff>0</xdr:colOff>
          <xdr:row>56</xdr:row>
          <xdr:rowOff>701040</xdr:rowOff>
        </xdr:to>
        <xdr:pic>
          <xdr:nvPicPr>
            <xdr:cNvPr id="300278" name="Picture 217234">
              <a:extLst>
                <a:ext uri="{FF2B5EF4-FFF2-40B4-BE49-F238E27FC236}">
                  <a16:creationId xmlns:a16="http://schemas.microsoft.com/office/drawing/2014/main" id="{3D78FC5D-1F2B-4E55-8C06-ED846EBC9D4E}"/>
                </a:ext>
              </a:extLst>
            </xdr:cNvPr>
            <xdr:cNvPicPr>
              <a:picLocks noChangeAspect="1" noChangeArrowheads="1"/>
              <a:extLst>
                <a:ext uri="{84589F7E-364E-4C9E-8A38-B11213B215E9}">
                  <a14:cameraTool cellRange="'MEM. CÁLCULO'!$D$249:$N$252" spid="_x0000_s320429"/>
                </a:ext>
              </a:extLst>
            </xdr:cNvPicPr>
          </xdr:nvPicPr>
          <xdr:blipFill>
            <a:blip xmlns:r="http://schemas.openxmlformats.org/officeDocument/2006/relationships" r:embed="rId51"/>
            <a:srcRect/>
            <a:stretch>
              <a:fillRect/>
            </a:stretch>
          </xdr:blipFill>
          <xdr:spPr bwMode="auto">
            <a:xfrm>
              <a:off x="12336780" y="34549080"/>
              <a:ext cx="6423660" cy="6400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53340</xdr:colOff>
          <xdr:row>60</xdr:row>
          <xdr:rowOff>30480</xdr:rowOff>
        </xdr:from>
        <xdr:to>
          <xdr:col>11</xdr:col>
          <xdr:colOff>0</xdr:colOff>
          <xdr:row>60</xdr:row>
          <xdr:rowOff>1112520</xdr:rowOff>
        </xdr:to>
        <xdr:pic>
          <xdr:nvPicPr>
            <xdr:cNvPr id="300279" name="Picture 217235">
              <a:extLst>
                <a:ext uri="{FF2B5EF4-FFF2-40B4-BE49-F238E27FC236}">
                  <a16:creationId xmlns:a16="http://schemas.microsoft.com/office/drawing/2014/main" id="{CA53F2E3-78FD-3D8C-2419-E54495CB357C}"/>
                </a:ext>
              </a:extLst>
            </xdr:cNvPr>
            <xdr:cNvPicPr>
              <a:picLocks noChangeAspect="1" noChangeArrowheads="1"/>
              <a:extLst>
                <a:ext uri="{84589F7E-364E-4C9E-8A38-B11213B215E9}">
                  <a14:cameraTool cellRange="'MEM. CÁLCULO'!$D$259:$N$266" spid="_x0000_s320430"/>
                </a:ext>
              </a:extLst>
            </xdr:cNvPicPr>
          </xdr:nvPicPr>
          <xdr:blipFill>
            <a:blip xmlns:r="http://schemas.openxmlformats.org/officeDocument/2006/relationships" r:embed="rId64"/>
            <a:srcRect/>
            <a:stretch>
              <a:fillRect/>
            </a:stretch>
          </xdr:blipFill>
          <xdr:spPr bwMode="auto">
            <a:xfrm>
              <a:off x="12329160" y="37536120"/>
              <a:ext cx="6431280" cy="10820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53340</xdr:colOff>
          <xdr:row>64</xdr:row>
          <xdr:rowOff>53340</xdr:rowOff>
        </xdr:from>
        <xdr:to>
          <xdr:col>11</xdr:col>
          <xdr:colOff>0</xdr:colOff>
          <xdr:row>64</xdr:row>
          <xdr:rowOff>731520</xdr:rowOff>
        </xdr:to>
        <xdr:pic>
          <xdr:nvPicPr>
            <xdr:cNvPr id="300280" name="Picture 217236">
              <a:extLst>
                <a:ext uri="{FF2B5EF4-FFF2-40B4-BE49-F238E27FC236}">
                  <a16:creationId xmlns:a16="http://schemas.microsoft.com/office/drawing/2014/main" id="{2C2F6F41-EF32-5B96-6B86-7D97B6EA6207}"/>
                </a:ext>
              </a:extLst>
            </xdr:cNvPr>
            <xdr:cNvPicPr>
              <a:picLocks noChangeAspect="1" noChangeArrowheads="1"/>
              <a:extLst>
                <a:ext uri="{84589F7E-364E-4C9E-8A38-B11213B215E9}">
                  <a14:cameraTool cellRange="'MEM. CÁLCULO'!$D$282:$N$286" spid="_x0000_s320431"/>
                </a:ext>
              </a:extLst>
            </xdr:cNvPicPr>
          </xdr:nvPicPr>
          <xdr:blipFill>
            <a:blip xmlns:r="http://schemas.openxmlformats.org/officeDocument/2006/relationships" r:embed="rId65"/>
            <a:srcRect/>
            <a:stretch>
              <a:fillRect/>
            </a:stretch>
          </xdr:blipFill>
          <xdr:spPr bwMode="auto">
            <a:xfrm>
              <a:off x="12329160" y="40706040"/>
              <a:ext cx="6431280" cy="6781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66</xdr:row>
          <xdr:rowOff>30480</xdr:rowOff>
        </xdr:from>
        <xdr:to>
          <xdr:col>11</xdr:col>
          <xdr:colOff>0</xdr:colOff>
          <xdr:row>66</xdr:row>
          <xdr:rowOff>571500</xdr:rowOff>
        </xdr:to>
        <xdr:pic>
          <xdr:nvPicPr>
            <xdr:cNvPr id="300281" name="Picture 217237">
              <a:extLst>
                <a:ext uri="{FF2B5EF4-FFF2-40B4-BE49-F238E27FC236}">
                  <a16:creationId xmlns:a16="http://schemas.microsoft.com/office/drawing/2014/main" id="{F3D32B1A-80FF-45D3-6EA1-66287C76D9C4}"/>
                </a:ext>
              </a:extLst>
            </xdr:cNvPr>
            <xdr:cNvPicPr>
              <a:picLocks noChangeAspect="1" noChangeArrowheads="1"/>
              <a:extLst>
                <a:ext uri="{84589F7E-364E-4C9E-8A38-B11213B215E9}">
                  <a14:cameraTool cellRange="'MEM. CÁLCULO'!$D$291:$N$294" spid="_x0000_s320432"/>
                </a:ext>
              </a:extLst>
            </xdr:cNvPicPr>
          </xdr:nvPicPr>
          <xdr:blipFill>
            <a:blip xmlns:r="http://schemas.openxmlformats.org/officeDocument/2006/relationships" r:embed="rId66"/>
            <a:srcRect/>
            <a:stretch>
              <a:fillRect/>
            </a:stretch>
          </xdr:blipFill>
          <xdr:spPr bwMode="auto">
            <a:xfrm>
              <a:off x="12336780" y="41871900"/>
              <a:ext cx="6423660" cy="5410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74</xdr:row>
          <xdr:rowOff>53340</xdr:rowOff>
        </xdr:from>
        <xdr:to>
          <xdr:col>11</xdr:col>
          <xdr:colOff>0</xdr:colOff>
          <xdr:row>75</xdr:row>
          <xdr:rowOff>121920</xdr:rowOff>
        </xdr:to>
        <xdr:pic>
          <xdr:nvPicPr>
            <xdr:cNvPr id="300282" name="Picture 217238">
              <a:extLst>
                <a:ext uri="{FF2B5EF4-FFF2-40B4-BE49-F238E27FC236}">
                  <a16:creationId xmlns:a16="http://schemas.microsoft.com/office/drawing/2014/main" id="{9867EE78-B397-8AEA-BEA2-DB22CDACD036}"/>
                </a:ext>
              </a:extLst>
            </xdr:cNvPr>
            <xdr:cNvPicPr>
              <a:picLocks noChangeAspect="1" noChangeArrowheads="1"/>
              <a:extLst>
                <a:ext uri="{84589F7E-364E-4C9E-8A38-B11213B215E9}">
                  <a14:cameraTool cellRange="'MEM. CÁLCULO'!$D$330:$N$334" spid="_x0000_s320433"/>
                </a:ext>
              </a:extLst>
            </xdr:cNvPicPr>
          </xdr:nvPicPr>
          <xdr:blipFill>
            <a:blip xmlns:r="http://schemas.openxmlformats.org/officeDocument/2006/relationships" r:embed="rId67"/>
            <a:srcRect/>
            <a:stretch>
              <a:fillRect/>
            </a:stretch>
          </xdr:blipFill>
          <xdr:spPr bwMode="auto">
            <a:xfrm>
              <a:off x="12306300" y="47876460"/>
              <a:ext cx="6454140" cy="93726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72</xdr:row>
          <xdr:rowOff>91440</xdr:rowOff>
        </xdr:from>
        <xdr:to>
          <xdr:col>11</xdr:col>
          <xdr:colOff>0</xdr:colOff>
          <xdr:row>72</xdr:row>
          <xdr:rowOff>769620</xdr:rowOff>
        </xdr:to>
        <xdr:pic>
          <xdr:nvPicPr>
            <xdr:cNvPr id="300283" name="Picture 217239">
              <a:extLst>
                <a:ext uri="{FF2B5EF4-FFF2-40B4-BE49-F238E27FC236}">
                  <a16:creationId xmlns:a16="http://schemas.microsoft.com/office/drawing/2014/main" id="{663CF10C-9047-712D-C5CF-9C08018AA219}"/>
                </a:ext>
              </a:extLst>
            </xdr:cNvPr>
            <xdr:cNvPicPr>
              <a:picLocks noChangeAspect="1" noChangeArrowheads="1"/>
              <a:extLst>
                <a:ext uri="{84589F7E-364E-4C9E-8A38-B11213B215E9}">
                  <a14:cameraTool cellRange="'MEM. CÁLCULO'!$D$321:$N$325" spid="_x0000_s320434"/>
                </a:ext>
              </a:extLst>
            </xdr:cNvPicPr>
          </xdr:nvPicPr>
          <xdr:blipFill>
            <a:blip xmlns:r="http://schemas.openxmlformats.org/officeDocument/2006/relationships" r:embed="rId68"/>
            <a:srcRect/>
            <a:stretch>
              <a:fillRect/>
            </a:stretch>
          </xdr:blipFill>
          <xdr:spPr bwMode="auto">
            <a:xfrm>
              <a:off x="12336780" y="44592240"/>
              <a:ext cx="6423660" cy="6781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123</xdr:row>
          <xdr:rowOff>38100</xdr:rowOff>
        </xdr:from>
        <xdr:to>
          <xdr:col>11</xdr:col>
          <xdr:colOff>0</xdr:colOff>
          <xdr:row>123</xdr:row>
          <xdr:rowOff>579120</xdr:rowOff>
        </xdr:to>
        <xdr:pic>
          <xdr:nvPicPr>
            <xdr:cNvPr id="300284" name="Picture 217240">
              <a:extLst>
                <a:ext uri="{FF2B5EF4-FFF2-40B4-BE49-F238E27FC236}">
                  <a16:creationId xmlns:a16="http://schemas.microsoft.com/office/drawing/2014/main" id="{C9A1EBA8-919A-5EE0-B1E1-76E6A0598796}"/>
                </a:ext>
              </a:extLst>
            </xdr:cNvPr>
            <xdr:cNvPicPr>
              <a:picLocks noChangeAspect="1" noChangeArrowheads="1"/>
              <a:extLst>
                <a:ext uri="{84589F7E-364E-4C9E-8A38-B11213B215E9}">
                  <a14:cameraTool cellRange="'MEM. CÁLCULO'!$D$527:$N$530" spid="_x0000_s320435"/>
                </a:ext>
              </a:extLst>
            </xdr:cNvPicPr>
          </xdr:nvPicPr>
          <xdr:blipFill>
            <a:blip xmlns:r="http://schemas.openxmlformats.org/officeDocument/2006/relationships" r:embed="rId69"/>
            <a:srcRect/>
            <a:stretch>
              <a:fillRect/>
            </a:stretch>
          </xdr:blipFill>
          <xdr:spPr bwMode="auto">
            <a:xfrm>
              <a:off x="12321540" y="71460360"/>
              <a:ext cx="6438900" cy="5410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53340</xdr:colOff>
          <xdr:row>125</xdr:row>
          <xdr:rowOff>76200</xdr:rowOff>
        </xdr:from>
        <xdr:to>
          <xdr:col>11</xdr:col>
          <xdr:colOff>0</xdr:colOff>
          <xdr:row>125</xdr:row>
          <xdr:rowOff>320040</xdr:rowOff>
        </xdr:to>
        <xdr:pic>
          <xdr:nvPicPr>
            <xdr:cNvPr id="300285" name="Picture 217241">
              <a:extLst>
                <a:ext uri="{FF2B5EF4-FFF2-40B4-BE49-F238E27FC236}">
                  <a16:creationId xmlns:a16="http://schemas.microsoft.com/office/drawing/2014/main" id="{6E801797-9652-954D-D146-51E073537001}"/>
                </a:ext>
              </a:extLst>
            </xdr:cNvPr>
            <xdr:cNvPicPr>
              <a:picLocks noChangeAspect="1" noChangeArrowheads="1"/>
              <a:extLst>
                <a:ext uri="{84589F7E-364E-4C9E-8A38-B11213B215E9}">
                  <a14:cameraTool cellRange="'MEM. CÁLCULO'!$D$535:$N$535" spid="_x0000_s320436"/>
                </a:ext>
              </a:extLst>
            </xdr:cNvPicPr>
          </xdr:nvPicPr>
          <xdr:blipFill>
            <a:blip xmlns:r="http://schemas.openxmlformats.org/officeDocument/2006/relationships" r:embed="rId241"/>
            <a:srcRect/>
            <a:stretch>
              <a:fillRect/>
            </a:stretch>
          </xdr:blipFill>
          <xdr:spPr bwMode="auto">
            <a:xfrm>
              <a:off x="12329160" y="72450960"/>
              <a:ext cx="6431280" cy="2438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127</xdr:row>
          <xdr:rowOff>60960</xdr:rowOff>
        </xdr:from>
        <xdr:to>
          <xdr:col>11</xdr:col>
          <xdr:colOff>0</xdr:colOff>
          <xdr:row>127</xdr:row>
          <xdr:rowOff>281940</xdr:rowOff>
        </xdr:to>
        <xdr:pic>
          <xdr:nvPicPr>
            <xdr:cNvPr id="300286" name="Picture 217242">
              <a:extLst>
                <a:ext uri="{FF2B5EF4-FFF2-40B4-BE49-F238E27FC236}">
                  <a16:creationId xmlns:a16="http://schemas.microsoft.com/office/drawing/2014/main" id="{037069DE-EF67-8C53-804A-CEBD47722F18}"/>
                </a:ext>
              </a:extLst>
            </xdr:cNvPr>
            <xdr:cNvPicPr>
              <a:picLocks noChangeAspect="1" noChangeArrowheads="1"/>
              <a:extLst>
                <a:ext uri="{84589F7E-364E-4C9E-8A38-B11213B215E9}">
                  <a14:cameraTool cellRange="'MEM. CÁLCULO'!$D$540:$N$540" spid="_x0000_s320437"/>
                </a:ext>
              </a:extLst>
            </xdr:cNvPicPr>
          </xdr:nvPicPr>
          <xdr:blipFill>
            <a:blip xmlns:r="http://schemas.openxmlformats.org/officeDocument/2006/relationships" r:embed="rId19"/>
            <a:srcRect/>
            <a:stretch>
              <a:fillRect/>
            </a:stretch>
          </xdr:blipFill>
          <xdr:spPr bwMode="auto">
            <a:xfrm>
              <a:off x="12306300" y="73441560"/>
              <a:ext cx="6454140" cy="2209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135</xdr:row>
          <xdr:rowOff>53340</xdr:rowOff>
        </xdr:from>
        <xdr:to>
          <xdr:col>11</xdr:col>
          <xdr:colOff>0</xdr:colOff>
          <xdr:row>135</xdr:row>
          <xdr:rowOff>998220</xdr:rowOff>
        </xdr:to>
        <xdr:pic>
          <xdr:nvPicPr>
            <xdr:cNvPr id="300287" name="Picture 217243">
              <a:extLst>
                <a:ext uri="{FF2B5EF4-FFF2-40B4-BE49-F238E27FC236}">
                  <a16:creationId xmlns:a16="http://schemas.microsoft.com/office/drawing/2014/main" id="{2400A44A-E681-D741-0B16-534F26AD13E1}"/>
                </a:ext>
              </a:extLst>
            </xdr:cNvPr>
            <xdr:cNvPicPr>
              <a:picLocks noChangeAspect="1" noChangeArrowheads="1"/>
              <a:extLst>
                <a:ext uri="{84589F7E-364E-4C9E-8A38-B11213B215E9}">
                  <a14:cameraTool cellRange="'MEM. CÁLCULO'!$D$557:$N$563" spid="_x0000_s320438"/>
                </a:ext>
              </a:extLst>
            </xdr:cNvPicPr>
          </xdr:nvPicPr>
          <xdr:blipFill>
            <a:blip xmlns:r="http://schemas.openxmlformats.org/officeDocument/2006/relationships" r:embed="rId20"/>
            <a:srcRect/>
            <a:stretch>
              <a:fillRect/>
            </a:stretch>
          </xdr:blipFill>
          <xdr:spPr bwMode="auto">
            <a:xfrm>
              <a:off x="12321540" y="76619100"/>
              <a:ext cx="6438900" cy="9448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140</xdr:row>
          <xdr:rowOff>45720</xdr:rowOff>
        </xdr:from>
        <xdr:to>
          <xdr:col>11</xdr:col>
          <xdr:colOff>0</xdr:colOff>
          <xdr:row>140</xdr:row>
          <xdr:rowOff>586740</xdr:rowOff>
        </xdr:to>
        <xdr:pic>
          <xdr:nvPicPr>
            <xdr:cNvPr id="300288" name="Picture 217244">
              <a:extLst>
                <a:ext uri="{FF2B5EF4-FFF2-40B4-BE49-F238E27FC236}">
                  <a16:creationId xmlns:a16="http://schemas.microsoft.com/office/drawing/2014/main" id="{83240612-36B1-2F9C-6635-4C9570A07E5A}"/>
                </a:ext>
              </a:extLst>
            </xdr:cNvPr>
            <xdr:cNvPicPr>
              <a:picLocks noChangeAspect="1" noChangeArrowheads="1"/>
              <a:extLst>
                <a:ext uri="{84589F7E-364E-4C9E-8A38-B11213B215E9}">
                  <a14:cameraTool cellRange="'MEM. CÁLCULO'!$D$579:$N$582" spid="_x0000_s320439"/>
                </a:ext>
              </a:extLst>
            </xdr:cNvPicPr>
          </xdr:nvPicPr>
          <xdr:blipFill>
            <a:blip xmlns:r="http://schemas.openxmlformats.org/officeDocument/2006/relationships" r:embed="rId70"/>
            <a:srcRect/>
            <a:stretch>
              <a:fillRect/>
            </a:stretch>
          </xdr:blipFill>
          <xdr:spPr bwMode="auto">
            <a:xfrm>
              <a:off x="12306300" y="82966560"/>
              <a:ext cx="6454140" cy="5410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53340</xdr:colOff>
          <xdr:row>142</xdr:row>
          <xdr:rowOff>53340</xdr:rowOff>
        </xdr:from>
        <xdr:to>
          <xdr:col>11</xdr:col>
          <xdr:colOff>0</xdr:colOff>
          <xdr:row>142</xdr:row>
          <xdr:rowOff>723900</xdr:rowOff>
        </xdr:to>
        <xdr:pic>
          <xdr:nvPicPr>
            <xdr:cNvPr id="300289" name="Picture 217245">
              <a:extLst>
                <a:ext uri="{FF2B5EF4-FFF2-40B4-BE49-F238E27FC236}">
                  <a16:creationId xmlns:a16="http://schemas.microsoft.com/office/drawing/2014/main" id="{EFC672E9-C9E8-97F1-834A-0DC9357DD3EB}"/>
                </a:ext>
              </a:extLst>
            </xdr:cNvPr>
            <xdr:cNvPicPr>
              <a:picLocks noChangeAspect="1" noChangeArrowheads="1"/>
              <a:extLst>
                <a:ext uri="{84589F7E-364E-4C9E-8A38-B11213B215E9}">
                  <a14:cameraTool cellRange="'MEM. CÁLCULO'!$D$587:$N$591" spid="_x0000_s320440"/>
                </a:ext>
              </a:extLst>
            </xdr:cNvPicPr>
          </xdr:nvPicPr>
          <xdr:blipFill>
            <a:blip xmlns:r="http://schemas.openxmlformats.org/officeDocument/2006/relationships" r:embed="rId71"/>
            <a:srcRect/>
            <a:stretch>
              <a:fillRect/>
            </a:stretch>
          </xdr:blipFill>
          <xdr:spPr bwMode="auto">
            <a:xfrm>
              <a:off x="12329160" y="84764880"/>
              <a:ext cx="6431280" cy="67056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38</xdr:row>
          <xdr:rowOff>129540</xdr:rowOff>
        </xdr:from>
        <xdr:to>
          <xdr:col>11</xdr:col>
          <xdr:colOff>0</xdr:colOff>
          <xdr:row>39</xdr:row>
          <xdr:rowOff>1341120</xdr:rowOff>
        </xdr:to>
        <xdr:pic>
          <xdr:nvPicPr>
            <xdr:cNvPr id="301034" name="Imagem 4">
              <a:extLst>
                <a:ext uri="{FF2B5EF4-FFF2-40B4-BE49-F238E27FC236}">
                  <a16:creationId xmlns:a16="http://schemas.microsoft.com/office/drawing/2014/main" id="{CBF6B41D-CE13-083C-0387-3C54B3E7AE09}"/>
                </a:ext>
              </a:extLst>
            </xdr:cNvPr>
            <xdr:cNvPicPr>
              <a:picLocks noChangeAspect="1" noChangeArrowheads="1"/>
              <a:extLst>
                <a:ext uri="{84589F7E-364E-4C9E-8A38-B11213B215E9}">
                  <a14:cameraTool cellRange="'MEM. CÁLCULO'!$D$168:$N$175" spid="_x0000_s320441"/>
                </a:ext>
              </a:extLst>
            </xdr:cNvPicPr>
          </xdr:nvPicPr>
          <xdr:blipFill>
            <a:blip xmlns:r="http://schemas.openxmlformats.org/officeDocument/2006/relationships" r:embed="rId242"/>
            <a:srcRect/>
            <a:stretch>
              <a:fillRect/>
            </a:stretch>
          </xdr:blipFill>
          <xdr:spPr bwMode="auto">
            <a:xfrm>
              <a:off x="12352020" y="18889980"/>
              <a:ext cx="6408420" cy="13792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121920</xdr:colOff>
          <xdr:row>17</xdr:row>
          <xdr:rowOff>137160</xdr:rowOff>
        </xdr:from>
        <xdr:to>
          <xdr:col>11</xdr:col>
          <xdr:colOff>0</xdr:colOff>
          <xdr:row>18</xdr:row>
          <xdr:rowOff>53340</xdr:rowOff>
        </xdr:to>
        <xdr:pic>
          <xdr:nvPicPr>
            <xdr:cNvPr id="301035" name="Imagem 5">
              <a:extLst>
                <a:ext uri="{FF2B5EF4-FFF2-40B4-BE49-F238E27FC236}">
                  <a16:creationId xmlns:a16="http://schemas.microsoft.com/office/drawing/2014/main" id="{248C19D0-BBE8-4B94-0E7E-72B84D107475}"/>
                </a:ext>
              </a:extLst>
            </xdr:cNvPr>
            <xdr:cNvPicPr>
              <a:picLocks noChangeAspect="1" noChangeArrowheads="1"/>
              <a:extLst>
                <a:ext uri="{84589F7E-364E-4C9E-8A38-B11213B215E9}">
                  <a14:cameraTool cellRange="'MEM. CÁLCULO'!$D$99:$N$102" spid="_x0000_s320442"/>
                </a:ext>
              </a:extLst>
            </xdr:cNvPicPr>
          </xdr:nvPicPr>
          <xdr:blipFill>
            <a:blip xmlns:r="http://schemas.openxmlformats.org/officeDocument/2006/relationships" r:embed="rId224"/>
            <a:srcRect/>
            <a:stretch>
              <a:fillRect/>
            </a:stretch>
          </xdr:blipFill>
          <xdr:spPr bwMode="auto">
            <a:xfrm>
              <a:off x="12397740" y="6659880"/>
              <a:ext cx="6362700" cy="7010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41</xdr:row>
          <xdr:rowOff>0</xdr:rowOff>
        </xdr:from>
        <xdr:to>
          <xdr:col>11</xdr:col>
          <xdr:colOff>0</xdr:colOff>
          <xdr:row>41</xdr:row>
          <xdr:rowOff>213360</xdr:rowOff>
        </xdr:to>
        <xdr:pic>
          <xdr:nvPicPr>
            <xdr:cNvPr id="301036" name="Imagem 6">
              <a:extLst>
                <a:ext uri="{FF2B5EF4-FFF2-40B4-BE49-F238E27FC236}">
                  <a16:creationId xmlns:a16="http://schemas.microsoft.com/office/drawing/2014/main" id="{C1AE44C8-EFB1-7776-1C9E-0E0B682A352E}"/>
                </a:ext>
              </a:extLst>
            </xdr:cNvPr>
            <xdr:cNvPicPr>
              <a:picLocks noChangeAspect="1" noChangeArrowheads="1"/>
              <a:extLst>
                <a:ext uri="{84589F7E-364E-4C9E-8A38-B11213B215E9}">
                  <a14:cameraTool cellRange="'MEM. CÁLCULO'!$D$180:$N$180" spid="_x0000_s320443"/>
                </a:ext>
              </a:extLst>
            </xdr:cNvPicPr>
          </xdr:nvPicPr>
          <xdr:blipFill>
            <a:blip xmlns:r="http://schemas.openxmlformats.org/officeDocument/2006/relationships" r:embed="rId120"/>
            <a:srcRect/>
            <a:stretch>
              <a:fillRect/>
            </a:stretch>
          </xdr:blipFill>
          <xdr:spPr bwMode="auto">
            <a:xfrm>
              <a:off x="12344400" y="20878800"/>
              <a:ext cx="6416040" cy="21336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83820</xdr:colOff>
          <xdr:row>43</xdr:row>
          <xdr:rowOff>0</xdr:rowOff>
        </xdr:from>
        <xdr:to>
          <xdr:col>11</xdr:col>
          <xdr:colOff>0</xdr:colOff>
          <xdr:row>43</xdr:row>
          <xdr:rowOff>944880</xdr:rowOff>
        </xdr:to>
        <xdr:pic>
          <xdr:nvPicPr>
            <xdr:cNvPr id="301037" name="Imagem 7">
              <a:extLst>
                <a:ext uri="{FF2B5EF4-FFF2-40B4-BE49-F238E27FC236}">
                  <a16:creationId xmlns:a16="http://schemas.microsoft.com/office/drawing/2014/main" id="{67D50E3F-46E1-9A03-DA87-F616559D68C5}"/>
                </a:ext>
              </a:extLst>
            </xdr:cNvPr>
            <xdr:cNvPicPr>
              <a:picLocks noChangeAspect="1" noChangeArrowheads="1"/>
              <a:extLst>
                <a:ext uri="{84589F7E-364E-4C9E-8A38-B11213B215E9}">
                  <a14:cameraTool cellRange="'MEM. CÁLCULO'!$D$185:$N$191" spid="_x0000_s320444"/>
                </a:ext>
              </a:extLst>
            </xdr:cNvPicPr>
          </xdr:nvPicPr>
          <xdr:blipFill>
            <a:blip xmlns:r="http://schemas.openxmlformats.org/officeDocument/2006/relationships" r:embed="rId5"/>
            <a:srcRect/>
            <a:stretch>
              <a:fillRect/>
            </a:stretch>
          </xdr:blipFill>
          <xdr:spPr bwMode="auto">
            <a:xfrm>
              <a:off x="12359640" y="21800820"/>
              <a:ext cx="6400800" cy="9448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44</xdr:row>
          <xdr:rowOff>60960</xdr:rowOff>
        </xdr:from>
        <xdr:to>
          <xdr:col>10</xdr:col>
          <xdr:colOff>3169920</xdr:colOff>
          <xdr:row>44</xdr:row>
          <xdr:rowOff>1143000</xdr:rowOff>
        </xdr:to>
        <xdr:pic>
          <xdr:nvPicPr>
            <xdr:cNvPr id="301038" name="Imagem 8">
              <a:extLst>
                <a:ext uri="{FF2B5EF4-FFF2-40B4-BE49-F238E27FC236}">
                  <a16:creationId xmlns:a16="http://schemas.microsoft.com/office/drawing/2014/main" id="{186140D9-715E-F03E-A34A-1078845B3534}"/>
                </a:ext>
              </a:extLst>
            </xdr:cNvPr>
            <xdr:cNvPicPr>
              <a:picLocks noChangeAspect="1" noChangeArrowheads="1"/>
              <a:extLst>
                <a:ext uri="{84589F7E-364E-4C9E-8A38-B11213B215E9}">
                  <a14:cameraTool cellRange="'MEM. CÁLCULO'!$D$196:$N$203" spid="_x0000_s320445"/>
                </a:ext>
              </a:extLst>
            </xdr:cNvPicPr>
          </xdr:nvPicPr>
          <xdr:blipFill>
            <a:blip xmlns:r="http://schemas.openxmlformats.org/officeDocument/2006/relationships" r:embed="rId133"/>
            <a:srcRect/>
            <a:stretch>
              <a:fillRect/>
            </a:stretch>
          </xdr:blipFill>
          <xdr:spPr bwMode="auto">
            <a:xfrm>
              <a:off x="12336780" y="23088600"/>
              <a:ext cx="5486400" cy="10820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46</xdr:row>
          <xdr:rowOff>0</xdr:rowOff>
        </xdr:from>
        <xdr:to>
          <xdr:col>10</xdr:col>
          <xdr:colOff>3177540</xdr:colOff>
          <xdr:row>46</xdr:row>
          <xdr:rowOff>220980</xdr:rowOff>
        </xdr:to>
        <xdr:pic>
          <xdr:nvPicPr>
            <xdr:cNvPr id="301039" name="Imagem 9">
              <a:extLst>
                <a:ext uri="{FF2B5EF4-FFF2-40B4-BE49-F238E27FC236}">
                  <a16:creationId xmlns:a16="http://schemas.microsoft.com/office/drawing/2014/main" id="{92E218B3-8774-56B7-DF9C-DEAF1B55137E}"/>
                </a:ext>
              </a:extLst>
            </xdr:cNvPr>
            <xdr:cNvPicPr>
              <a:picLocks noChangeAspect="1" noChangeArrowheads="1"/>
              <a:extLst>
                <a:ext uri="{84589F7E-364E-4C9E-8A38-B11213B215E9}">
                  <a14:cameraTool cellRange="'MEM. CÁLCULO'!$D$208:$N$208" spid="_x0000_s320446"/>
                </a:ext>
              </a:extLst>
            </xdr:cNvPicPr>
          </xdr:nvPicPr>
          <xdr:blipFill>
            <a:blip xmlns:r="http://schemas.openxmlformats.org/officeDocument/2006/relationships" r:embed="rId7"/>
            <a:srcRect/>
            <a:stretch>
              <a:fillRect/>
            </a:stretch>
          </xdr:blipFill>
          <xdr:spPr bwMode="auto">
            <a:xfrm>
              <a:off x="12367260" y="25046940"/>
              <a:ext cx="5463540" cy="2209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48</xdr:row>
          <xdr:rowOff>0</xdr:rowOff>
        </xdr:from>
        <xdr:to>
          <xdr:col>11</xdr:col>
          <xdr:colOff>0</xdr:colOff>
          <xdr:row>48</xdr:row>
          <xdr:rowOff>944880</xdr:rowOff>
        </xdr:to>
        <xdr:pic>
          <xdr:nvPicPr>
            <xdr:cNvPr id="301040" name="Imagem 10">
              <a:extLst>
                <a:ext uri="{FF2B5EF4-FFF2-40B4-BE49-F238E27FC236}">
                  <a16:creationId xmlns:a16="http://schemas.microsoft.com/office/drawing/2014/main" id="{39EB51FE-E6E5-4F13-4FE4-E17A95F0C345}"/>
                </a:ext>
              </a:extLst>
            </xdr:cNvPr>
            <xdr:cNvPicPr>
              <a:picLocks noChangeAspect="1" noChangeArrowheads="1"/>
              <a:extLst>
                <a:ext uri="{84589F7E-364E-4C9E-8A38-B11213B215E9}">
                  <a14:cameraTool cellRange="'MEM. CÁLCULO'!$D$213:$N$219" spid="_x0000_s320447"/>
                </a:ext>
              </a:extLst>
            </xdr:cNvPicPr>
          </xdr:nvPicPr>
          <xdr:blipFill>
            <a:blip xmlns:r="http://schemas.openxmlformats.org/officeDocument/2006/relationships" r:embed="rId48"/>
            <a:srcRect/>
            <a:stretch>
              <a:fillRect/>
            </a:stretch>
          </xdr:blipFill>
          <xdr:spPr bwMode="auto">
            <a:xfrm>
              <a:off x="12367260" y="27561540"/>
              <a:ext cx="6393180" cy="9448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50</xdr:row>
          <xdr:rowOff>30480</xdr:rowOff>
        </xdr:from>
        <xdr:to>
          <xdr:col>11</xdr:col>
          <xdr:colOff>0</xdr:colOff>
          <xdr:row>50</xdr:row>
          <xdr:rowOff>807720</xdr:rowOff>
        </xdr:to>
        <xdr:pic>
          <xdr:nvPicPr>
            <xdr:cNvPr id="301041" name="Imagem 11">
              <a:extLst>
                <a:ext uri="{FF2B5EF4-FFF2-40B4-BE49-F238E27FC236}">
                  <a16:creationId xmlns:a16="http://schemas.microsoft.com/office/drawing/2014/main" id="{08504C64-60F2-2F84-868A-78E03950CC1B}"/>
                </a:ext>
              </a:extLst>
            </xdr:cNvPr>
            <xdr:cNvPicPr>
              <a:picLocks noChangeAspect="1" noChangeArrowheads="1"/>
              <a:extLst>
                <a:ext uri="{84589F7E-364E-4C9E-8A38-B11213B215E9}">
                  <a14:cameraTool cellRange="'MEM. CÁLCULO'!$D$224:$N$227" spid="_x0000_s320448"/>
                </a:ext>
              </a:extLst>
            </xdr:cNvPicPr>
          </xdr:nvPicPr>
          <xdr:blipFill>
            <a:blip xmlns:r="http://schemas.openxmlformats.org/officeDocument/2006/relationships" r:embed="rId49"/>
            <a:srcRect/>
            <a:stretch>
              <a:fillRect/>
            </a:stretch>
          </xdr:blipFill>
          <xdr:spPr bwMode="auto">
            <a:xfrm>
              <a:off x="12321540" y="31021020"/>
              <a:ext cx="6438900" cy="7772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55</xdr:row>
          <xdr:rowOff>60960</xdr:rowOff>
        </xdr:from>
        <xdr:to>
          <xdr:col>11</xdr:col>
          <xdr:colOff>0</xdr:colOff>
          <xdr:row>55</xdr:row>
          <xdr:rowOff>739140</xdr:rowOff>
        </xdr:to>
        <xdr:pic>
          <xdr:nvPicPr>
            <xdr:cNvPr id="301042" name="Imagem 13">
              <a:extLst>
                <a:ext uri="{FF2B5EF4-FFF2-40B4-BE49-F238E27FC236}">
                  <a16:creationId xmlns:a16="http://schemas.microsoft.com/office/drawing/2014/main" id="{596932DC-8014-AB1A-545C-D81869F332D0}"/>
                </a:ext>
              </a:extLst>
            </xdr:cNvPr>
            <xdr:cNvPicPr>
              <a:picLocks noChangeAspect="1" noChangeArrowheads="1"/>
              <a:extLst>
                <a:ext uri="{84589F7E-364E-4C9E-8A38-B11213B215E9}">
                  <a14:cameraTool cellRange="'MEM. CÁLCULO'!$D$239:$N$243" spid="_x0000_s320449"/>
                </a:ext>
              </a:extLst>
            </xdr:cNvPicPr>
          </xdr:nvPicPr>
          <xdr:blipFill>
            <a:blip xmlns:r="http://schemas.openxmlformats.org/officeDocument/2006/relationships" r:embed="rId243"/>
            <a:srcRect/>
            <a:stretch>
              <a:fillRect/>
            </a:stretch>
          </xdr:blipFill>
          <xdr:spPr bwMode="auto">
            <a:xfrm>
              <a:off x="12321540" y="33467040"/>
              <a:ext cx="6438900" cy="6781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56</xdr:row>
          <xdr:rowOff>60960</xdr:rowOff>
        </xdr:from>
        <xdr:to>
          <xdr:col>11</xdr:col>
          <xdr:colOff>0</xdr:colOff>
          <xdr:row>56</xdr:row>
          <xdr:rowOff>701040</xdr:rowOff>
        </xdr:to>
        <xdr:pic>
          <xdr:nvPicPr>
            <xdr:cNvPr id="301043" name="Imagem 14">
              <a:extLst>
                <a:ext uri="{FF2B5EF4-FFF2-40B4-BE49-F238E27FC236}">
                  <a16:creationId xmlns:a16="http://schemas.microsoft.com/office/drawing/2014/main" id="{10821E01-7E5A-0C25-1C89-00D473C1C52B}"/>
                </a:ext>
              </a:extLst>
            </xdr:cNvPr>
            <xdr:cNvPicPr>
              <a:picLocks noChangeAspect="1" noChangeArrowheads="1"/>
              <a:extLst>
                <a:ext uri="{84589F7E-364E-4C9E-8A38-B11213B215E9}">
                  <a14:cameraTool cellRange="'MEM. CÁLCULO'!$D$249:$N$252" spid="_x0000_s320450"/>
                </a:ext>
              </a:extLst>
            </xdr:cNvPicPr>
          </xdr:nvPicPr>
          <xdr:blipFill>
            <a:blip xmlns:r="http://schemas.openxmlformats.org/officeDocument/2006/relationships" r:embed="rId51"/>
            <a:srcRect/>
            <a:stretch>
              <a:fillRect/>
            </a:stretch>
          </xdr:blipFill>
          <xdr:spPr bwMode="auto">
            <a:xfrm>
              <a:off x="12336780" y="34549080"/>
              <a:ext cx="6423660" cy="6400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53340</xdr:colOff>
          <xdr:row>60</xdr:row>
          <xdr:rowOff>30480</xdr:rowOff>
        </xdr:from>
        <xdr:to>
          <xdr:col>11</xdr:col>
          <xdr:colOff>0</xdr:colOff>
          <xdr:row>60</xdr:row>
          <xdr:rowOff>1112520</xdr:rowOff>
        </xdr:to>
        <xdr:pic>
          <xdr:nvPicPr>
            <xdr:cNvPr id="301044" name="Imagem 15">
              <a:extLst>
                <a:ext uri="{FF2B5EF4-FFF2-40B4-BE49-F238E27FC236}">
                  <a16:creationId xmlns:a16="http://schemas.microsoft.com/office/drawing/2014/main" id="{C527CF10-1BDA-B053-6E9C-6B236B7CD072}"/>
                </a:ext>
              </a:extLst>
            </xdr:cNvPr>
            <xdr:cNvPicPr>
              <a:picLocks noChangeAspect="1" noChangeArrowheads="1"/>
              <a:extLst>
                <a:ext uri="{84589F7E-364E-4C9E-8A38-B11213B215E9}">
                  <a14:cameraTool cellRange="'MEM. CÁLCULO'!$D$259:$N$266" spid="_x0000_s320451"/>
                </a:ext>
              </a:extLst>
            </xdr:cNvPicPr>
          </xdr:nvPicPr>
          <xdr:blipFill>
            <a:blip xmlns:r="http://schemas.openxmlformats.org/officeDocument/2006/relationships" r:embed="rId157"/>
            <a:srcRect/>
            <a:stretch>
              <a:fillRect/>
            </a:stretch>
          </xdr:blipFill>
          <xdr:spPr bwMode="auto">
            <a:xfrm>
              <a:off x="12329160" y="37536120"/>
              <a:ext cx="6431280" cy="10820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53340</xdr:colOff>
          <xdr:row>64</xdr:row>
          <xdr:rowOff>53340</xdr:rowOff>
        </xdr:from>
        <xdr:to>
          <xdr:col>11</xdr:col>
          <xdr:colOff>0</xdr:colOff>
          <xdr:row>64</xdr:row>
          <xdr:rowOff>731520</xdr:rowOff>
        </xdr:to>
        <xdr:pic>
          <xdr:nvPicPr>
            <xdr:cNvPr id="301045" name="Imagem 16">
              <a:extLst>
                <a:ext uri="{FF2B5EF4-FFF2-40B4-BE49-F238E27FC236}">
                  <a16:creationId xmlns:a16="http://schemas.microsoft.com/office/drawing/2014/main" id="{2A152493-0ED1-D5F6-FB2F-19439C849A86}"/>
                </a:ext>
              </a:extLst>
            </xdr:cNvPr>
            <xdr:cNvPicPr>
              <a:picLocks noChangeAspect="1" noChangeArrowheads="1"/>
              <a:extLst>
                <a:ext uri="{84589F7E-364E-4C9E-8A38-B11213B215E9}">
                  <a14:cameraTool cellRange="'MEM. CÁLCULO'!$D$282:$N$286" spid="_x0000_s320452"/>
                </a:ext>
              </a:extLst>
            </xdr:cNvPicPr>
          </xdr:nvPicPr>
          <xdr:blipFill>
            <a:blip xmlns:r="http://schemas.openxmlformats.org/officeDocument/2006/relationships" r:embed="rId13"/>
            <a:srcRect/>
            <a:stretch>
              <a:fillRect/>
            </a:stretch>
          </xdr:blipFill>
          <xdr:spPr bwMode="auto">
            <a:xfrm>
              <a:off x="12329160" y="40706040"/>
              <a:ext cx="6431280" cy="6781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66</xdr:row>
          <xdr:rowOff>30480</xdr:rowOff>
        </xdr:from>
        <xdr:to>
          <xdr:col>11</xdr:col>
          <xdr:colOff>0</xdr:colOff>
          <xdr:row>66</xdr:row>
          <xdr:rowOff>571500</xdr:rowOff>
        </xdr:to>
        <xdr:pic>
          <xdr:nvPicPr>
            <xdr:cNvPr id="301046" name="Imagem 17">
              <a:extLst>
                <a:ext uri="{FF2B5EF4-FFF2-40B4-BE49-F238E27FC236}">
                  <a16:creationId xmlns:a16="http://schemas.microsoft.com/office/drawing/2014/main" id="{A5A028BA-E532-F272-D64A-11E132DA7ACF}"/>
                </a:ext>
              </a:extLst>
            </xdr:cNvPr>
            <xdr:cNvPicPr>
              <a:picLocks noChangeAspect="1" noChangeArrowheads="1"/>
              <a:extLst>
                <a:ext uri="{84589F7E-364E-4C9E-8A38-B11213B215E9}">
                  <a14:cameraTool cellRange="'MEM. CÁLCULO'!$D$291:$N$294" spid="_x0000_s320453"/>
                </a:ext>
              </a:extLst>
            </xdr:cNvPicPr>
          </xdr:nvPicPr>
          <xdr:blipFill>
            <a:blip xmlns:r="http://schemas.openxmlformats.org/officeDocument/2006/relationships" r:embed="rId14"/>
            <a:srcRect/>
            <a:stretch>
              <a:fillRect/>
            </a:stretch>
          </xdr:blipFill>
          <xdr:spPr bwMode="auto">
            <a:xfrm>
              <a:off x="12336780" y="41871900"/>
              <a:ext cx="6423660" cy="5410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74</xdr:row>
          <xdr:rowOff>53340</xdr:rowOff>
        </xdr:from>
        <xdr:to>
          <xdr:col>11</xdr:col>
          <xdr:colOff>0</xdr:colOff>
          <xdr:row>75</xdr:row>
          <xdr:rowOff>121920</xdr:rowOff>
        </xdr:to>
        <xdr:pic>
          <xdr:nvPicPr>
            <xdr:cNvPr id="301047" name="Imagem 18">
              <a:extLst>
                <a:ext uri="{FF2B5EF4-FFF2-40B4-BE49-F238E27FC236}">
                  <a16:creationId xmlns:a16="http://schemas.microsoft.com/office/drawing/2014/main" id="{1C88623C-E2E1-8479-5AFA-E6CF217E72B5}"/>
                </a:ext>
              </a:extLst>
            </xdr:cNvPr>
            <xdr:cNvPicPr>
              <a:picLocks noChangeAspect="1" noChangeArrowheads="1"/>
              <a:extLst>
                <a:ext uri="{84589F7E-364E-4C9E-8A38-B11213B215E9}">
                  <a14:cameraTool cellRange="'MEM. CÁLCULO'!$D$330:$N$334" spid="_x0000_s320454"/>
                </a:ext>
              </a:extLst>
            </xdr:cNvPicPr>
          </xdr:nvPicPr>
          <xdr:blipFill>
            <a:blip xmlns:r="http://schemas.openxmlformats.org/officeDocument/2006/relationships" r:embed="rId15"/>
            <a:srcRect/>
            <a:stretch>
              <a:fillRect/>
            </a:stretch>
          </xdr:blipFill>
          <xdr:spPr bwMode="auto">
            <a:xfrm>
              <a:off x="12306300" y="47876460"/>
              <a:ext cx="6454140" cy="93726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72</xdr:row>
          <xdr:rowOff>91440</xdr:rowOff>
        </xdr:from>
        <xdr:to>
          <xdr:col>11</xdr:col>
          <xdr:colOff>0</xdr:colOff>
          <xdr:row>72</xdr:row>
          <xdr:rowOff>769620</xdr:rowOff>
        </xdr:to>
        <xdr:pic>
          <xdr:nvPicPr>
            <xdr:cNvPr id="301048" name="Imagem 19">
              <a:extLst>
                <a:ext uri="{FF2B5EF4-FFF2-40B4-BE49-F238E27FC236}">
                  <a16:creationId xmlns:a16="http://schemas.microsoft.com/office/drawing/2014/main" id="{3B21C1CD-9B54-56A1-C7F3-1E5C9F0AD826}"/>
                </a:ext>
              </a:extLst>
            </xdr:cNvPr>
            <xdr:cNvPicPr>
              <a:picLocks noChangeAspect="1" noChangeArrowheads="1"/>
              <a:extLst>
                <a:ext uri="{84589F7E-364E-4C9E-8A38-B11213B215E9}">
                  <a14:cameraTool cellRange="'MEM. CÁLCULO'!$D$321:$N$325" spid="_x0000_s320455"/>
                </a:ext>
              </a:extLst>
            </xdr:cNvPicPr>
          </xdr:nvPicPr>
          <xdr:blipFill>
            <a:blip xmlns:r="http://schemas.openxmlformats.org/officeDocument/2006/relationships" r:embed="rId16"/>
            <a:srcRect/>
            <a:stretch>
              <a:fillRect/>
            </a:stretch>
          </xdr:blipFill>
          <xdr:spPr bwMode="auto">
            <a:xfrm>
              <a:off x="12336780" y="44592240"/>
              <a:ext cx="6423660" cy="6781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123</xdr:row>
          <xdr:rowOff>38100</xdr:rowOff>
        </xdr:from>
        <xdr:to>
          <xdr:col>11</xdr:col>
          <xdr:colOff>0</xdr:colOff>
          <xdr:row>123</xdr:row>
          <xdr:rowOff>579120</xdr:rowOff>
        </xdr:to>
        <xdr:pic>
          <xdr:nvPicPr>
            <xdr:cNvPr id="301049" name="Imagem 20">
              <a:extLst>
                <a:ext uri="{FF2B5EF4-FFF2-40B4-BE49-F238E27FC236}">
                  <a16:creationId xmlns:a16="http://schemas.microsoft.com/office/drawing/2014/main" id="{829D169C-DC28-85CC-E21A-B6596214C421}"/>
                </a:ext>
              </a:extLst>
            </xdr:cNvPr>
            <xdr:cNvPicPr>
              <a:picLocks noChangeAspect="1" noChangeArrowheads="1"/>
              <a:extLst>
                <a:ext uri="{84589F7E-364E-4C9E-8A38-B11213B215E9}">
                  <a14:cameraTool cellRange="'MEM. CÁLCULO'!$D$527:$N$530" spid="_x0000_s320456"/>
                </a:ext>
              </a:extLst>
            </xdr:cNvPicPr>
          </xdr:nvPicPr>
          <xdr:blipFill>
            <a:blip xmlns:r="http://schemas.openxmlformats.org/officeDocument/2006/relationships" r:embed="rId17"/>
            <a:srcRect/>
            <a:stretch>
              <a:fillRect/>
            </a:stretch>
          </xdr:blipFill>
          <xdr:spPr bwMode="auto">
            <a:xfrm>
              <a:off x="12321540" y="71460360"/>
              <a:ext cx="6438900" cy="5410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53340</xdr:colOff>
          <xdr:row>125</xdr:row>
          <xdr:rowOff>76200</xdr:rowOff>
        </xdr:from>
        <xdr:to>
          <xdr:col>11</xdr:col>
          <xdr:colOff>0</xdr:colOff>
          <xdr:row>125</xdr:row>
          <xdr:rowOff>320040</xdr:rowOff>
        </xdr:to>
        <xdr:pic>
          <xdr:nvPicPr>
            <xdr:cNvPr id="301050" name="Imagem 21">
              <a:extLst>
                <a:ext uri="{FF2B5EF4-FFF2-40B4-BE49-F238E27FC236}">
                  <a16:creationId xmlns:a16="http://schemas.microsoft.com/office/drawing/2014/main" id="{2BA4BD2B-40E6-A19C-C614-42151CF31554}"/>
                </a:ext>
              </a:extLst>
            </xdr:cNvPr>
            <xdr:cNvPicPr>
              <a:picLocks noChangeAspect="1" noChangeArrowheads="1"/>
              <a:extLst>
                <a:ext uri="{84589F7E-364E-4C9E-8A38-B11213B215E9}">
                  <a14:cameraTool cellRange="'MEM. CÁLCULO'!$D$535:$N$535" spid="_x0000_s320457"/>
                </a:ext>
              </a:extLst>
            </xdr:cNvPicPr>
          </xdr:nvPicPr>
          <xdr:blipFill>
            <a:blip xmlns:r="http://schemas.openxmlformats.org/officeDocument/2006/relationships" r:embed="rId18"/>
            <a:srcRect/>
            <a:stretch>
              <a:fillRect/>
            </a:stretch>
          </xdr:blipFill>
          <xdr:spPr bwMode="auto">
            <a:xfrm>
              <a:off x="12329160" y="72450960"/>
              <a:ext cx="6431280" cy="2438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127</xdr:row>
          <xdr:rowOff>60960</xdr:rowOff>
        </xdr:from>
        <xdr:to>
          <xdr:col>11</xdr:col>
          <xdr:colOff>0</xdr:colOff>
          <xdr:row>127</xdr:row>
          <xdr:rowOff>281940</xdr:rowOff>
        </xdr:to>
        <xdr:pic>
          <xdr:nvPicPr>
            <xdr:cNvPr id="301051" name="Imagem 23">
              <a:extLst>
                <a:ext uri="{FF2B5EF4-FFF2-40B4-BE49-F238E27FC236}">
                  <a16:creationId xmlns:a16="http://schemas.microsoft.com/office/drawing/2014/main" id="{83F8BD44-87C4-25BD-66A0-F49928A1038A}"/>
                </a:ext>
              </a:extLst>
            </xdr:cNvPr>
            <xdr:cNvPicPr>
              <a:picLocks noChangeAspect="1" noChangeArrowheads="1"/>
              <a:extLst>
                <a:ext uri="{84589F7E-364E-4C9E-8A38-B11213B215E9}">
                  <a14:cameraTool cellRange="'MEM. CÁLCULO'!$D$540:$N$540" spid="_x0000_s320458"/>
                </a:ext>
              </a:extLst>
            </xdr:cNvPicPr>
          </xdr:nvPicPr>
          <xdr:blipFill>
            <a:blip xmlns:r="http://schemas.openxmlformats.org/officeDocument/2006/relationships" r:embed="rId19"/>
            <a:srcRect/>
            <a:stretch>
              <a:fillRect/>
            </a:stretch>
          </xdr:blipFill>
          <xdr:spPr bwMode="auto">
            <a:xfrm>
              <a:off x="12306300" y="73441560"/>
              <a:ext cx="6454140" cy="2209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135</xdr:row>
          <xdr:rowOff>53340</xdr:rowOff>
        </xdr:from>
        <xdr:to>
          <xdr:col>11</xdr:col>
          <xdr:colOff>0</xdr:colOff>
          <xdr:row>135</xdr:row>
          <xdr:rowOff>998220</xdr:rowOff>
        </xdr:to>
        <xdr:pic>
          <xdr:nvPicPr>
            <xdr:cNvPr id="301052" name="Imagem 24">
              <a:extLst>
                <a:ext uri="{FF2B5EF4-FFF2-40B4-BE49-F238E27FC236}">
                  <a16:creationId xmlns:a16="http://schemas.microsoft.com/office/drawing/2014/main" id="{C009698D-C542-FAD0-CAB6-37EBB9271D51}"/>
                </a:ext>
              </a:extLst>
            </xdr:cNvPr>
            <xdr:cNvPicPr>
              <a:picLocks noChangeAspect="1" noChangeArrowheads="1"/>
              <a:extLst>
                <a:ext uri="{84589F7E-364E-4C9E-8A38-B11213B215E9}">
                  <a14:cameraTool cellRange="'MEM. CÁLCULO'!$D$557:$N$563" spid="_x0000_s320459"/>
                </a:ext>
              </a:extLst>
            </xdr:cNvPicPr>
          </xdr:nvPicPr>
          <xdr:blipFill>
            <a:blip xmlns:r="http://schemas.openxmlformats.org/officeDocument/2006/relationships" r:embed="rId20"/>
            <a:srcRect/>
            <a:stretch>
              <a:fillRect/>
            </a:stretch>
          </xdr:blipFill>
          <xdr:spPr bwMode="auto">
            <a:xfrm>
              <a:off x="12321540" y="76619100"/>
              <a:ext cx="6438900" cy="9448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140</xdr:row>
          <xdr:rowOff>45720</xdr:rowOff>
        </xdr:from>
        <xdr:to>
          <xdr:col>11</xdr:col>
          <xdr:colOff>0</xdr:colOff>
          <xdr:row>140</xdr:row>
          <xdr:rowOff>586740</xdr:rowOff>
        </xdr:to>
        <xdr:pic>
          <xdr:nvPicPr>
            <xdr:cNvPr id="301053" name="Imagem 25">
              <a:extLst>
                <a:ext uri="{FF2B5EF4-FFF2-40B4-BE49-F238E27FC236}">
                  <a16:creationId xmlns:a16="http://schemas.microsoft.com/office/drawing/2014/main" id="{A75085F4-F92C-31CC-F3F4-7EA157E899C5}"/>
                </a:ext>
              </a:extLst>
            </xdr:cNvPr>
            <xdr:cNvPicPr>
              <a:picLocks noChangeAspect="1" noChangeArrowheads="1"/>
              <a:extLst>
                <a:ext uri="{84589F7E-364E-4C9E-8A38-B11213B215E9}">
                  <a14:cameraTool cellRange="'MEM. CÁLCULO'!$D$579:$N$582" spid="_x0000_s320460"/>
                </a:ext>
              </a:extLst>
            </xdr:cNvPicPr>
          </xdr:nvPicPr>
          <xdr:blipFill>
            <a:blip xmlns:r="http://schemas.openxmlformats.org/officeDocument/2006/relationships" r:embed="rId70"/>
            <a:srcRect/>
            <a:stretch>
              <a:fillRect/>
            </a:stretch>
          </xdr:blipFill>
          <xdr:spPr bwMode="auto">
            <a:xfrm>
              <a:off x="12306300" y="82966560"/>
              <a:ext cx="6454140" cy="5410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53340</xdr:colOff>
          <xdr:row>142</xdr:row>
          <xdr:rowOff>53340</xdr:rowOff>
        </xdr:from>
        <xdr:to>
          <xdr:col>11</xdr:col>
          <xdr:colOff>0</xdr:colOff>
          <xdr:row>142</xdr:row>
          <xdr:rowOff>723900</xdr:rowOff>
        </xdr:to>
        <xdr:pic>
          <xdr:nvPicPr>
            <xdr:cNvPr id="301054" name="Imagem 26">
              <a:extLst>
                <a:ext uri="{FF2B5EF4-FFF2-40B4-BE49-F238E27FC236}">
                  <a16:creationId xmlns:a16="http://schemas.microsoft.com/office/drawing/2014/main" id="{31C8E651-0DF2-7D15-36BB-0ED015140D4F}"/>
                </a:ext>
              </a:extLst>
            </xdr:cNvPr>
            <xdr:cNvPicPr>
              <a:picLocks noChangeAspect="1" noChangeArrowheads="1"/>
              <a:extLst>
                <a:ext uri="{84589F7E-364E-4C9E-8A38-B11213B215E9}">
                  <a14:cameraTool cellRange="'MEM. CÁLCULO'!$D$587:$N$591" spid="_x0000_s320461"/>
                </a:ext>
              </a:extLst>
            </xdr:cNvPicPr>
          </xdr:nvPicPr>
          <xdr:blipFill>
            <a:blip xmlns:r="http://schemas.openxmlformats.org/officeDocument/2006/relationships" r:embed="rId71"/>
            <a:srcRect/>
            <a:stretch>
              <a:fillRect/>
            </a:stretch>
          </xdr:blipFill>
          <xdr:spPr bwMode="auto">
            <a:xfrm>
              <a:off x="12329160" y="84764880"/>
              <a:ext cx="6431280" cy="67056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144</xdr:row>
          <xdr:rowOff>53340</xdr:rowOff>
        </xdr:from>
        <xdr:to>
          <xdr:col>11</xdr:col>
          <xdr:colOff>0</xdr:colOff>
          <xdr:row>144</xdr:row>
          <xdr:rowOff>861060</xdr:rowOff>
        </xdr:to>
        <xdr:pic>
          <xdr:nvPicPr>
            <xdr:cNvPr id="301055" name="Imagem 27">
              <a:extLst>
                <a:ext uri="{FF2B5EF4-FFF2-40B4-BE49-F238E27FC236}">
                  <a16:creationId xmlns:a16="http://schemas.microsoft.com/office/drawing/2014/main" id="{64D6EC5C-292F-648E-ED83-1EFA88C414E8}"/>
                </a:ext>
              </a:extLst>
            </xdr:cNvPr>
            <xdr:cNvPicPr>
              <a:picLocks noChangeAspect="1" noChangeArrowheads="1"/>
              <a:extLst>
                <a:ext uri="{84589F7E-364E-4C9E-8A38-B11213B215E9}">
                  <a14:cameraTool cellRange="'MEM. CÁLCULO'!$D$596:$N$601" spid="_x0000_s320462"/>
                </a:ext>
              </a:extLst>
            </xdr:cNvPicPr>
          </xdr:nvPicPr>
          <xdr:blipFill>
            <a:blip xmlns:r="http://schemas.openxmlformats.org/officeDocument/2006/relationships" r:embed="rId72"/>
            <a:srcRect/>
            <a:stretch>
              <a:fillRect/>
            </a:stretch>
          </xdr:blipFill>
          <xdr:spPr bwMode="auto">
            <a:xfrm>
              <a:off x="12352020" y="87447120"/>
              <a:ext cx="6408420" cy="8077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145</xdr:row>
          <xdr:rowOff>60960</xdr:rowOff>
        </xdr:from>
        <xdr:to>
          <xdr:col>11</xdr:col>
          <xdr:colOff>0</xdr:colOff>
          <xdr:row>145</xdr:row>
          <xdr:rowOff>609600</xdr:rowOff>
        </xdr:to>
        <xdr:pic>
          <xdr:nvPicPr>
            <xdr:cNvPr id="302080" name="Imagem 28">
              <a:extLst>
                <a:ext uri="{FF2B5EF4-FFF2-40B4-BE49-F238E27FC236}">
                  <a16:creationId xmlns:a16="http://schemas.microsoft.com/office/drawing/2014/main" id="{76FD5689-DAAB-3792-2C8F-4E7198257FBB}"/>
                </a:ext>
              </a:extLst>
            </xdr:cNvPr>
            <xdr:cNvPicPr>
              <a:picLocks noChangeAspect="1" noChangeArrowheads="1"/>
              <a:extLst>
                <a:ext uri="{84589F7E-364E-4C9E-8A38-B11213B215E9}">
                  <a14:cameraTool cellRange="'MEM. CÁLCULO'!$D$606:$N$609" spid="_x0000_s320463"/>
                </a:ext>
              </a:extLst>
            </xdr:cNvPicPr>
          </xdr:nvPicPr>
          <xdr:blipFill>
            <a:blip xmlns:r="http://schemas.openxmlformats.org/officeDocument/2006/relationships" r:embed="rId96"/>
            <a:srcRect/>
            <a:stretch>
              <a:fillRect/>
            </a:stretch>
          </xdr:blipFill>
          <xdr:spPr bwMode="auto">
            <a:xfrm>
              <a:off x="12321540" y="88666320"/>
              <a:ext cx="6438900" cy="5486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53340</xdr:colOff>
          <xdr:row>147</xdr:row>
          <xdr:rowOff>53340</xdr:rowOff>
        </xdr:from>
        <xdr:to>
          <xdr:col>11</xdr:col>
          <xdr:colOff>0</xdr:colOff>
          <xdr:row>147</xdr:row>
          <xdr:rowOff>594360</xdr:rowOff>
        </xdr:to>
        <xdr:pic>
          <xdr:nvPicPr>
            <xdr:cNvPr id="302081" name="Imagem 29">
              <a:extLst>
                <a:ext uri="{FF2B5EF4-FFF2-40B4-BE49-F238E27FC236}">
                  <a16:creationId xmlns:a16="http://schemas.microsoft.com/office/drawing/2014/main" id="{DA48D911-FB16-23C1-0B10-68E5AB7FB57A}"/>
                </a:ext>
              </a:extLst>
            </xdr:cNvPr>
            <xdr:cNvPicPr>
              <a:picLocks noChangeAspect="1" noChangeArrowheads="1"/>
              <a:extLst>
                <a:ext uri="{84589F7E-364E-4C9E-8A38-B11213B215E9}">
                  <a14:cameraTool cellRange="'MEM. CÁLCULO'!$D$614:$N$617" spid="_x0000_s320464"/>
                </a:ext>
              </a:extLst>
            </xdr:cNvPicPr>
          </xdr:nvPicPr>
          <xdr:blipFill>
            <a:blip xmlns:r="http://schemas.openxmlformats.org/officeDocument/2006/relationships" r:embed="rId25"/>
            <a:srcRect/>
            <a:stretch>
              <a:fillRect/>
            </a:stretch>
          </xdr:blipFill>
          <xdr:spPr bwMode="auto">
            <a:xfrm>
              <a:off x="12329160" y="90304620"/>
              <a:ext cx="6431280" cy="5410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150</xdr:row>
          <xdr:rowOff>60960</xdr:rowOff>
        </xdr:from>
        <xdr:to>
          <xdr:col>11</xdr:col>
          <xdr:colOff>0</xdr:colOff>
          <xdr:row>150</xdr:row>
          <xdr:rowOff>1127760</xdr:rowOff>
        </xdr:to>
        <xdr:pic>
          <xdr:nvPicPr>
            <xdr:cNvPr id="302082" name="Imagem 30">
              <a:extLst>
                <a:ext uri="{FF2B5EF4-FFF2-40B4-BE49-F238E27FC236}">
                  <a16:creationId xmlns:a16="http://schemas.microsoft.com/office/drawing/2014/main" id="{088599E7-11F4-E67E-5568-015BB1C213C5}"/>
                </a:ext>
              </a:extLst>
            </xdr:cNvPr>
            <xdr:cNvPicPr>
              <a:picLocks noChangeAspect="1" noChangeArrowheads="1"/>
              <a:extLst>
                <a:ext uri="{84589F7E-364E-4C9E-8A38-B11213B215E9}">
                  <a14:cameraTool cellRange="'MEM. CÁLCULO'!$D$628:$N$635" spid="_x0000_s320465"/>
                </a:ext>
              </a:extLst>
            </xdr:cNvPicPr>
          </xdr:nvPicPr>
          <xdr:blipFill>
            <a:blip xmlns:r="http://schemas.openxmlformats.org/officeDocument/2006/relationships" r:embed="rId244"/>
            <a:srcRect/>
            <a:stretch>
              <a:fillRect/>
            </a:stretch>
          </xdr:blipFill>
          <xdr:spPr bwMode="auto">
            <a:xfrm>
              <a:off x="12321540" y="92247720"/>
              <a:ext cx="6438900" cy="106680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53340</xdr:colOff>
          <xdr:row>152</xdr:row>
          <xdr:rowOff>160020</xdr:rowOff>
        </xdr:from>
        <xdr:to>
          <xdr:col>11</xdr:col>
          <xdr:colOff>0</xdr:colOff>
          <xdr:row>154</xdr:row>
          <xdr:rowOff>7620</xdr:rowOff>
        </xdr:to>
        <xdr:pic>
          <xdr:nvPicPr>
            <xdr:cNvPr id="302083" name="Imagem 31">
              <a:extLst>
                <a:ext uri="{FF2B5EF4-FFF2-40B4-BE49-F238E27FC236}">
                  <a16:creationId xmlns:a16="http://schemas.microsoft.com/office/drawing/2014/main" id="{89F90959-D5B5-C680-7C56-9ABE188CA3B0}"/>
                </a:ext>
              </a:extLst>
            </xdr:cNvPr>
            <xdr:cNvPicPr>
              <a:picLocks noChangeAspect="1" noChangeArrowheads="1"/>
              <a:extLst>
                <a:ext uri="{84589F7E-364E-4C9E-8A38-B11213B215E9}">
                  <a14:cameraTool cellRange="'MEM. CÁLCULO'!$D$640:$N$645" spid="_x0000_s320466"/>
                </a:ext>
              </a:extLst>
            </xdr:cNvPicPr>
          </xdr:nvPicPr>
          <xdr:blipFill>
            <a:blip xmlns:r="http://schemas.openxmlformats.org/officeDocument/2006/relationships" r:embed="rId245"/>
            <a:srcRect/>
            <a:stretch>
              <a:fillRect/>
            </a:stretch>
          </xdr:blipFill>
          <xdr:spPr bwMode="auto">
            <a:xfrm>
              <a:off x="12329160" y="94495620"/>
              <a:ext cx="6431280" cy="10439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53340</xdr:colOff>
          <xdr:row>156</xdr:row>
          <xdr:rowOff>137160</xdr:rowOff>
        </xdr:from>
        <xdr:to>
          <xdr:col>11</xdr:col>
          <xdr:colOff>0</xdr:colOff>
          <xdr:row>157</xdr:row>
          <xdr:rowOff>182880</xdr:rowOff>
        </xdr:to>
        <xdr:pic>
          <xdr:nvPicPr>
            <xdr:cNvPr id="302084" name="Imagem 32">
              <a:extLst>
                <a:ext uri="{FF2B5EF4-FFF2-40B4-BE49-F238E27FC236}">
                  <a16:creationId xmlns:a16="http://schemas.microsoft.com/office/drawing/2014/main" id="{88F4BD7E-9497-E88A-6D28-FB4CE6CA4270}"/>
                </a:ext>
              </a:extLst>
            </xdr:cNvPr>
            <xdr:cNvPicPr>
              <a:picLocks noChangeAspect="1" noChangeArrowheads="1"/>
              <a:extLst>
                <a:ext uri="{84589F7E-364E-4C9E-8A38-B11213B215E9}">
                  <a14:cameraTool cellRange="'MEM. CÁLCULO'!$D$655:$N$659" spid="_x0000_s320467"/>
                </a:ext>
              </a:extLst>
            </xdr:cNvPicPr>
          </xdr:nvPicPr>
          <xdr:blipFill>
            <a:blip xmlns:r="http://schemas.openxmlformats.org/officeDocument/2006/relationships" r:embed="rId28"/>
            <a:srcRect/>
            <a:stretch>
              <a:fillRect/>
            </a:stretch>
          </xdr:blipFill>
          <xdr:spPr bwMode="auto">
            <a:xfrm>
              <a:off x="12329160" y="96156780"/>
              <a:ext cx="6431280" cy="8305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191</xdr:row>
          <xdr:rowOff>45720</xdr:rowOff>
        </xdr:from>
        <xdr:to>
          <xdr:col>11</xdr:col>
          <xdr:colOff>0</xdr:colOff>
          <xdr:row>191</xdr:row>
          <xdr:rowOff>723900</xdr:rowOff>
        </xdr:to>
        <xdr:pic>
          <xdr:nvPicPr>
            <xdr:cNvPr id="302085" name="Imagem 33">
              <a:extLst>
                <a:ext uri="{FF2B5EF4-FFF2-40B4-BE49-F238E27FC236}">
                  <a16:creationId xmlns:a16="http://schemas.microsoft.com/office/drawing/2014/main" id="{3910BDD2-AFE5-56BF-478F-80520B3271FE}"/>
                </a:ext>
              </a:extLst>
            </xdr:cNvPr>
            <xdr:cNvPicPr>
              <a:picLocks noChangeAspect="1" noChangeArrowheads="1"/>
              <a:extLst>
                <a:ext uri="{84589F7E-364E-4C9E-8A38-B11213B215E9}">
                  <a14:cameraTool cellRange="'MEM. CÁLCULO'!$D$751:$N$755" spid="_x0000_s320468"/>
                </a:ext>
              </a:extLst>
            </xdr:cNvPicPr>
          </xdr:nvPicPr>
          <xdr:blipFill>
            <a:blip xmlns:r="http://schemas.openxmlformats.org/officeDocument/2006/relationships" r:embed="rId216"/>
            <a:srcRect/>
            <a:stretch>
              <a:fillRect/>
            </a:stretch>
          </xdr:blipFill>
          <xdr:spPr bwMode="auto">
            <a:xfrm>
              <a:off x="12344400" y="117561360"/>
              <a:ext cx="6416040" cy="6781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192</xdr:row>
          <xdr:rowOff>83820</xdr:rowOff>
        </xdr:from>
        <xdr:to>
          <xdr:col>11</xdr:col>
          <xdr:colOff>0</xdr:colOff>
          <xdr:row>192</xdr:row>
          <xdr:rowOff>762000</xdr:rowOff>
        </xdr:to>
        <xdr:pic>
          <xdr:nvPicPr>
            <xdr:cNvPr id="302086" name="Imagem 34">
              <a:extLst>
                <a:ext uri="{FF2B5EF4-FFF2-40B4-BE49-F238E27FC236}">
                  <a16:creationId xmlns:a16="http://schemas.microsoft.com/office/drawing/2014/main" id="{BDF4526C-40D0-EA86-2F79-8CCF20191E88}"/>
                </a:ext>
              </a:extLst>
            </xdr:cNvPr>
            <xdr:cNvPicPr>
              <a:picLocks noChangeAspect="1" noChangeArrowheads="1"/>
              <a:extLst>
                <a:ext uri="{84589F7E-364E-4C9E-8A38-B11213B215E9}">
                  <a14:cameraTool cellRange="'MEM. CÁLCULO'!$D$760:$N$764" spid="_x0000_s320469"/>
                </a:ext>
              </a:extLst>
            </xdr:cNvPicPr>
          </xdr:nvPicPr>
          <xdr:blipFill>
            <a:blip xmlns:r="http://schemas.openxmlformats.org/officeDocument/2006/relationships" r:embed="rId30"/>
            <a:srcRect/>
            <a:stretch>
              <a:fillRect/>
            </a:stretch>
          </xdr:blipFill>
          <xdr:spPr bwMode="auto">
            <a:xfrm>
              <a:off x="12321540" y="118597680"/>
              <a:ext cx="6438900" cy="6781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194</xdr:row>
          <xdr:rowOff>91440</xdr:rowOff>
        </xdr:from>
        <xdr:to>
          <xdr:col>10</xdr:col>
          <xdr:colOff>3169920</xdr:colOff>
          <xdr:row>194</xdr:row>
          <xdr:rowOff>304800</xdr:rowOff>
        </xdr:to>
        <xdr:pic>
          <xdr:nvPicPr>
            <xdr:cNvPr id="302087" name="Imagem 35">
              <a:extLst>
                <a:ext uri="{FF2B5EF4-FFF2-40B4-BE49-F238E27FC236}">
                  <a16:creationId xmlns:a16="http://schemas.microsoft.com/office/drawing/2014/main" id="{0FE0D6DB-D88C-BD69-F741-386444815100}"/>
                </a:ext>
              </a:extLst>
            </xdr:cNvPr>
            <xdr:cNvPicPr>
              <a:picLocks noChangeAspect="1" noChangeArrowheads="1"/>
              <a:extLst>
                <a:ext uri="{84589F7E-364E-4C9E-8A38-B11213B215E9}">
                  <a14:cameraTool cellRange="'MEM. CÁLCULO'!$D$769:$N$769" spid="_x0000_s320470"/>
                </a:ext>
              </a:extLst>
            </xdr:cNvPicPr>
          </xdr:nvPicPr>
          <xdr:blipFill>
            <a:blip xmlns:r="http://schemas.openxmlformats.org/officeDocument/2006/relationships" r:embed="rId97"/>
            <a:srcRect/>
            <a:stretch>
              <a:fillRect/>
            </a:stretch>
          </xdr:blipFill>
          <xdr:spPr bwMode="auto">
            <a:xfrm>
              <a:off x="12336780" y="119862600"/>
              <a:ext cx="5486400" cy="21336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195</xdr:row>
          <xdr:rowOff>22860</xdr:rowOff>
        </xdr:from>
        <xdr:to>
          <xdr:col>10</xdr:col>
          <xdr:colOff>3139440</xdr:colOff>
          <xdr:row>195</xdr:row>
          <xdr:rowOff>213360</xdr:rowOff>
        </xdr:to>
        <xdr:pic>
          <xdr:nvPicPr>
            <xdr:cNvPr id="302088" name="Imagem 36">
              <a:extLst>
                <a:ext uri="{FF2B5EF4-FFF2-40B4-BE49-F238E27FC236}">
                  <a16:creationId xmlns:a16="http://schemas.microsoft.com/office/drawing/2014/main" id="{A0BECE55-1256-21CC-21D3-852D8898359F}"/>
                </a:ext>
              </a:extLst>
            </xdr:cNvPr>
            <xdr:cNvPicPr>
              <a:picLocks noChangeAspect="1" noChangeArrowheads="1"/>
              <a:extLst>
                <a:ext uri="{84589F7E-364E-4C9E-8A38-B11213B215E9}">
                  <a14:cameraTool cellRange="'MEM. CÁLCULO'!$D$774:$N$774" spid="_x0000_s320471"/>
                </a:ext>
              </a:extLst>
            </xdr:cNvPicPr>
          </xdr:nvPicPr>
          <xdr:blipFill>
            <a:blip xmlns:r="http://schemas.openxmlformats.org/officeDocument/2006/relationships" r:embed="rId143"/>
            <a:srcRect/>
            <a:stretch>
              <a:fillRect/>
            </a:stretch>
          </xdr:blipFill>
          <xdr:spPr bwMode="auto">
            <a:xfrm>
              <a:off x="12306300" y="120274080"/>
              <a:ext cx="5486400" cy="19050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13</xdr:col>
      <xdr:colOff>345723</xdr:colOff>
      <xdr:row>0</xdr:row>
      <xdr:rowOff>0</xdr:rowOff>
    </xdr:from>
    <xdr:to>
      <xdr:col>15</xdr:col>
      <xdr:colOff>867835</xdr:colOff>
      <xdr:row>4</xdr:row>
      <xdr:rowOff>49151</xdr:rowOff>
    </xdr:to>
    <xdr:pic>
      <xdr:nvPicPr>
        <xdr:cNvPr id="4" name="Imagem 3" descr="Logomarcas horizontal PMJM 2025 a 2028.png">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1" cstate="print"/>
        <a:stretch>
          <a:fillRect/>
        </a:stretch>
      </xdr:blipFill>
      <xdr:spPr>
        <a:xfrm>
          <a:off x="11867445" y="0"/>
          <a:ext cx="2257779" cy="733540"/>
        </a:xfrm>
        <a:prstGeom prst="rect">
          <a:avLst/>
        </a:prstGeom>
      </xdr:spPr>
    </xdr:pic>
    <xdr:clientData/>
  </xdr:twoCellAnchor>
</xdr:wsDr>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1529"/>
  <sheetViews>
    <sheetView view="pageBreakPreview" zoomScale="73" zoomScaleSheetLayoutView="73" workbookViewId="0">
      <pane ySplit="9" topLeftCell="A1201" activePane="bottomLeft" state="frozen"/>
      <selection pane="bottomLeft" activeCell="F612" sqref="F612"/>
    </sheetView>
  </sheetViews>
  <sheetFormatPr defaultColWidth="9.5546875" defaultRowHeight="13.2"/>
  <cols>
    <col min="1" max="1" width="3.88671875" customWidth="1"/>
    <col min="2" max="2" width="7.109375" customWidth="1"/>
    <col min="3" max="3" width="11.109375" customWidth="1"/>
    <col min="4" max="4" width="80" customWidth="1"/>
    <col min="5" max="5" width="13.44140625" customWidth="1"/>
    <col min="6" max="6" width="11.33203125" customWidth="1"/>
    <col min="7" max="7" width="12.6640625" customWidth="1"/>
    <col min="8" max="8" width="13.33203125" style="81" customWidth="1"/>
    <col min="9" max="9" width="11" customWidth="1"/>
    <col min="10" max="10" width="4.6640625" customWidth="1"/>
    <col min="11" max="11" width="5.5546875" customWidth="1"/>
    <col min="12" max="12" width="4.6640625" customWidth="1"/>
    <col min="13" max="13" width="8.109375" style="81" customWidth="1"/>
    <col min="14" max="14" width="6" customWidth="1"/>
  </cols>
  <sheetData>
    <row r="1" spans="1:15" ht="13.8">
      <c r="A1" s="219"/>
      <c r="B1" s="220"/>
      <c r="C1" s="220"/>
      <c r="D1" s="221" t="s">
        <v>0</v>
      </c>
      <c r="E1" s="222"/>
      <c r="F1" s="222"/>
      <c r="G1" s="220"/>
      <c r="H1" s="222"/>
      <c r="I1" s="272"/>
      <c r="J1" s="220"/>
      <c r="K1" s="220"/>
      <c r="L1" s="220"/>
      <c r="M1" s="273"/>
      <c r="N1" s="274"/>
      <c r="O1" s="275"/>
    </row>
    <row r="2" spans="1:15" ht="7.95" customHeight="1">
      <c r="A2" s="223"/>
      <c r="B2" s="224"/>
      <c r="C2" s="224"/>
      <c r="D2" s="224"/>
      <c r="E2" s="224"/>
      <c r="F2" s="224"/>
      <c r="G2" s="224"/>
      <c r="H2" s="225"/>
      <c r="I2" s="224"/>
      <c r="J2" s="224"/>
      <c r="K2" s="224"/>
      <c r="L2" s="224"/>
      <c r="M2" s="225"/>
      <c r="N2" s="276"/>
    </row>
    <row r="3" spans="1:15" ht="13.8">
      <c r="A3" s="223"/>
      <c r="B3" s="226"/>
      <c r="C3" s="227" t="s">
        <v>1</v>
      </c>
      <c r="D3" s="228" t="s">
        <v>2</v>
      </c>
      <c r="E3" s="228"/>
      <c r="F3" s="228"/>
      <c r="G3" s="229"/>
      <c r="H3" s="230"/>
      <c r="I3" s="224"/>
      <c r="J3" s="224"/>
      <c r="K3" s="224"/>
      <c r="L3" s="224"/>
      <c r="M3" s="225"/>
      <c r="N3" s="276"/>
    </row>
    <row r="4" spans="1:15" ht="13.8">
      <c r="A4" s="223"/>
      <c r="B4" s="226"/>
      <c r="C4" s="231"/>
      <c r="D4" s="232" t="s">
        <v>3</v>
      </c>
      <c r="E4" s="229"/>
      <c r="F4" s="229"/>
      <c r="G4" s="227" t="s">
        <v>4</v>
      </c>
      <c r="H4" s="233">
        <v>46035</v>
      </c>
      <c r="I4" s="224"/>
      <c r="J4" s="224"/>
      <c r="K4" s="224"/>
      <c r="L4" s="224"/>
      <c r="M4" s="224"/>
      <c r="N4" s="276"/>
    </row>
    <row r="5" spans="1:15" ht="7.95" customHeight="1">
      <c r="A5" s="234"/>
      <c r="B5" s="235"/>
      <c r="C5" s="236"/>
      <c r="D5" s="237"/>
      <c r="E5" s="238"/>
      <c r="F5" s="238"/>
      <c r="G5" s="235"/>
      <c r="H5" s="239"/>
      <c r="I5" s="238"/>
      <c r="J5" s="238"/>
      <c r="K5" s="238"/>
      <c r="L5" s="238"/>
      <c r="M5" s="238"/>
      <c r="N5" s="277"/>
    </row>
    <row r="6" spans="1:15">
      <c r="A6" s="234"/>
      <c r="B6" s="240"/>
      <c r="C6" s="236"/>
      <c r="D6" s="240" t="s">
        <v>5</v>
      </c>
      <c r="E6" s="238"/>
      <c r="F6" s="240" t="s">
        <v>6</v>
      </c>
      <c r="G6" s="235"/>
      <c r="H6" s="239"/>
      <c r="I6" s="238"/>
      <c r="J6" s="238"/>
      <c r="K6" s="238"/>
      <c r="L6" s="238"/>
      <c r="M6" s="238"/>
      <c r="N6" s="277"/>
    </row>
    <row r="7" spans="1:15">
      <c r="A7" s="234"/>
      <c r="B7" s="235"/>
      <c r="C7" s="241"/>
      <c r="D7" s="240" t="s">
        <v>7</v>
      </c>
      <c r="E7" s="238"/>
      <c r="F7" s="240" t="s">
        <v>8</v>
      </c>
      <c r="G7" s="235"/>
      <c r="H7" s="239"/>
      <c r="I7" s="238"/>
      <c r="J7" s="238"/>
      <c r="K7" s="238"/>
      <c r="L7" s="238"/>
      <c r="M7" s="238"/>
      <c r="N7" s="277"/>
    </row>
    <row r="8" spans="1:15">
      <c r="A8" s="234"/>
      <c r="B8" s="235"/>
      <c r="C8" s="241"/>
      <c r="D8" s="240" t="s">
        <v>9</v>
      </c>
      <c r="E8" s="238"/>
      <c r="F8" s="240" t="s">
        <v>10</v>
      </c>
      <c r="G8" s="235"/>
      <c r="H8" s="239"/>
      <c r="I8" s="238"/>
      <c r="J8" s="238"/>
      <c r="K8" s="238"/>
      <c r="L8" s="238"/>
      <c r="M8" s="238"/>
      <c r="N8" s="277"/>
    </row>
    <row r="9" spans="1:15" ht="7.95" customHeight="1">
      <c r="A9" s="242"/>
      <c r="B9" s="243"/>
      <c r="C9" s="244"/>
      <c r="D9" s="245"/>
      <c r="E9" s="246"/>
      <c r="F9" s="245"/>
      <c r="G9" s="243"/>
      <c r="H9" s="247"/>
      <c r="I9" s="246"/>
      <c r="J9" s="246"/>
      <c r="K9" s="246"/>
      <c r="L9" s="246"/>
      <c r="M9" s="246"/>
      <c r="N9" s="278"/>
    </row>
    <row r="10" spans="1:15">
      <c r="A10" s="248"/>
      <c r="B10" s="249"/>
      <c r="C10" s="250"/>
      <c r="D10" s="251" t="s">
        <v>11</v>
      </c>
      <c r="E10" s="252"/>
      <c r="F10" s="252"/>
      <c r="G10" s="250"/>
      <c r="H10" s="253"/>
      <c r="I10" s="250"/>
      <c r="J10" s="250"/>
      <c r="K10" s="250"/>
      <c r="L10" s="250"/>
      <c r="M10" s="279"/>
      <c r="N10" s="280"/>
    </row>
    <row r="11" spans="1:15">
      <c r="A11" s="254"/>
      <c r="B11" s="255"/>
      <c r="C11" s="256">
        <v>1</v>
      </c>
      <c r="D11" s="257" t="s">
        <v>12</v>
      </c>
      <c r="E11" s="258"/>
      <c r="F11" s="256">
        <v>2</v>
      </c>
      <c r="G11" s="259" t="s">
        <v>13</v>
      </c>
      <c r="H11" s="260"/>
      <c r="I11" s="261"/>
      <c r="J11" s="261"/>
      <c r="K11" s="261"/>
      <c r="L11" s="261"/>
      <c r="M11" s="260"/>
      <c r="N11" s="281"/>
    </row>
    <row r="12" spans="1:15">
      <c r="A12" s="254"/>
      <c r="B12" s="261"/>
      <c r="C12" s="260" t="s">
        <v>14</v>
      </c>
      <c r="D12" s="261" t="s">
        <v>15</v>
      </c>
      <c r="E12" s="261"/>
      <c r="F12" s="260" t="s">
        <v>16</v>
      </c>
      <c r="G12" s="261" t="s">
        <v>17</v>
      </c>
      <c r="H12" s="260"/>
      <c r="I12" s="261"/>
      <c r="J12" s="255"/>
      <c r="K12" s="191"/>
      <c r="L12" s="260"/>
      <c r="M12" s="260"/>
      <c r="N12" s="282"/>
    </row>
    <row r="13" spans="1:15">
      <c r="A13" s="254"/>
      <c r="B13" s="261"/>
      <c r="C13" s="260" t="s">
        <v>18</v>
      </c>
      <c r="D13" s="261" t="s">
        <v>19</v>
      </c>
      <c r="E13" s="261"/>
      <c r="F13" s="260" t="s">
        <v>20</v>
      </c>
      <c r="G13" s="261" t="s">
        <v>21</v>
      </c>
      <c r="H13" s="260"/>
      <c r="I13" s="283"/>
      <c r="J13" s="260"/>
      <c r="K13" s="261"/>
      <c r="L13" s="261"/>
      <c r="M13" s="260"/>
      <c r="N13" s="282"/>
    </row>
    <row r="14" spans="1:15">
      <c r="A14" s="254"/>
      <c r="B14" s="261"/>
      <c r="C14" s="260" t="s">
        <v>22</v>
      </c>
      <c r="D14" s="261" t="s">
        <v>23</v>
      </c>
      <c r="E14" s="261"/>
      <c r="F14" s="260" t="s">
        <v>24</v>
      </c>
      <c r="G14" s="261" t="s">
        <v>25</v>
      </c>
      <c r="H14" s="260"/>
      <c r="I14" s="261"/>
      <c r="J14" s="260"/>
      <c r="K14" s="261"/>
      <c r="L14" s="261"/>
      <c r="M14" s="260"/>
      <c r="N14" s="282"/>
    </row>
    <row r="15" spans="1:15">
      <c r="A15" s="254"/>
      <c r="B15" s="261"/>
      <c r="C15" s="260" t="s">
        <v>26</v>
      </c>
      <c r="D15" s="262" t="s">
        <v>27</v>
      </c>
      <c r="E15" s="262"/>
      <c r="F15" s="260" t="s">
        <v>28</v>
      </c>
      <c r="G15" s="261" t="s">
        <v>29</v>
      </c>
      <c r="H15" s="260"/>
      <c r="I15" s="261"/>
      <c r="J15" s="260"/>
      <c r="K15" s="261"/>
      <c r="L15" s="260"/>
      <c r="M15" s="260"/>
      <c r="N15" s="282"/>
    </row>
    <row r="16" spans="1:15">
      <c r="A16" s="254"/>
      <c r="B16" s="261"/>
      <c r="C16" s="260" t="s">
        <v>30</v>
      </c>
      <c r="D16" s="261" t="s">
        <v>31</v>
      </c>
      <c r="E16" s="261"/>
      <c r="F16" s="260" t="s">
        <v>32</v>
      </c>
      <c r="G16" s="262" t="s">
        <v>33</v>
      </c>
      <c r="H16" s="260"/>
      <c r="I16" s="261"/>
      <c r="J16" s="255"/>
      <c r="K16" s="191"/>
      <c r="L16" s="261"/>
      <c r="M16" s="260"/>
      <c r="N16" s="282"/>
    </row>
    <row r="17" spans="1:14">
      <c r="A17" s="254"/>
      <c r="B17" s="261"/>
      <c r="C17" s="256">
        <v>3</v>
      </c>
      <c r="D17" s="259" t="s">
        <v>34</v>
      </c>
      <c r="E17" s="261"/>
      <c r="F17" s="256">
        <v>4</v>
      </c>
      <c r="G17" s="259" t="s">
        <v>35</v>
      </c>
      <c r="H17" s="260"/>
      <c r="I17" s="261"/>
      <c r="J17" s="260"/>
      <c r="K17" s="261"/>
      <c r="L17" s="260"/>
      <c r="M17" s="260"/>
      <c r="N17" s="282"/>
    </row>
    <row r="18" spans="1:14">
      <c r="A18" s="254"/>
      <c r="B18" s="261"/>
      <c r="C18" s="260" t="s">
        <v>36</v>
      </c>
      <c r="D18" s="261" t="s">
        <v>37</v>
      </c>
      <c r="E18" s="261"/>
      <c r="F18" s="260" t="s">
        <v>38</v>
      </c>
      <c r="G18" s="263" t="s">
        <v>39</v>
      </c>
      <c r="H18" s="260"/>
      <c r="I18" s="261"/>
      <c r="J18" s="260"/>
      <c r="K18" s="267"/>
      <c r="L18" s="261"/>
      <c r="M18" s="260"/>
      <c r="N18" s="282"/>
    </row>
    <row r="19" spans="1:14">
      <c r="A19" s="264"/>
      <c r="B19" s="261"/>
      <c r="C19" s="260" t="s">
        <v>40</v>
      </c>
      <c r="D19" s="261" t="s">
        <v>21</v>
      </c>
      <c r="E19" s="191"/>
      <c r="F19" s="260" t="s">
        <v>41</v>
      </c>
      <c r="G19" s="261" t="s">
        <v>42</v>
      </c>
      <c r="H19" s="260"/>
      <c r="I19" s="283"/>
      <c r="J19" s="260"/>
      <c r="K19" s="261"/>
      <c r="L19" s="284"/>
      <c r="M19" s="260"/>
      <c r="N19" s="282"/>
    </row>
    <row r="20" spans="1:14">
      <c r="A20" s="254"/>
      <c r="B20" s="261"/>
      <c r="C20" s="260" t="s">
        <v>43</v>
      </c>
      <c r="D20" s="261" t="s">
        <v>44</v>
      </c>
      <c r="E20" s="261"/>
      <c r="F20" s="260" t="s">
        <v>45</v>
      </c>
      <c r="G20" s="261" t="s">
        <v>46</v>
      </c>
      <c r="H20" s="260"/>
      <c r="I20" s="261"/>
      <c r="J20" s="260"/>
      <c r="K20" s="261"/>
      <c r="L20" s="261"/>
      <c r="M20" s="260"/>
      <c r="N20" s="282"/>
    </row>
    <row r="21" spans="1:14">
      <c r="A21" s="254"/>
      <c r="B21" s="261"/>
      <c r="C21" s="260" t="s">
        <v>47</v>
      </c>
      <c r="D21" s="261" t="s">
        <v>42</v>
      </c>
      <c r="E21" s="261"/>
      <c r="F21" s="260" t="s">
        <v>48</v>
      </c>
      <c r="G21" s="261" t="s">
        <v>49</v>
      </c>
      <c r="H21" s="260"/>
      <c r="I21" s="261"/>
      <c r="J21" s="260"/>
      <c r="K21" s="261"/>
      <c r="L21" s="261"/>
      <c r="M21" s="260"/>
      <c r="N21" s="282"/>
    </row>
    <row r="22" spans="1:14">
      <c r="A22" s="254"/>
      <c r="B22" s="261"/>
      <c r="C22" s="260" t="s">
        <v>50</v>
      </c>
      <c r="D22" s="262" t="s">
        <v>46</v>
      </c>
      <c r="E22" s="261"/>
      <c r="F22" s="260" t="s">
        <v>51</v>
      </c>
      <c r="G22" s="263" t="s">
        <v>52</v>
      </c>
      <c r="H22" s="260"/>
      <c r="I22" s="261"/>
      <c r="J22" s="255"/>
      <c r="K22" s="191"/>
      <c r="L22" s="261"/>
      <c r="M22" s="260"/>
      <c r="N22" s="282"/>
    </row>
    <row r="23" spans="1:14">
      <c r="A23" s="254"/>
      <c r="B23" s="261"/>
      <c r="C23" s="265">
        <v>5</v>
      </c>
      <c r="D23" s="259" t="s">
        <v>53</v>
      </c>
      <c r="E23" s="261"/>
      <c r="F23" s="260" t="s">
        <v>54</v>
      </c>
      <c r="G23" s="261" t="s">
        <v>55</v>
      </c>
      <c r="H23" s="260"/>
      <c r="I23" s="261"/>
      <c r="J23" s="260"/>
      <c r="K23" s="261"/>
      <c r="L23" s="261"/>
      <c r="M23" s="260"/>
      <c r="N23" s="282"/>
    </row>
    <row r="24" spans="1:14">
      <c r="A24" s="254"/>
      <c r="B24" s="261"/>
      <c r="C24" s="266" t="s">
        <v>56</v>
      </c>
      <c r="D24" s="261" t="s">
        <v>57</v>
      </c>
      <c r="E24" s="262"/>
      <c r="F24" s="260" t="s">
        <v>58</v>
      </c>
      <c r="G24" s="261" t="s">
        <v>46</v>
      </c>
      <c r="H24" s="260"/>
      <c r="I24" s="283"/>
      <c r="J24" s="260"/>
      <c r="K24" s="267"/>
      <c r="L24" s="261"/>
      <c r="M24" s="260"/>
      <c r="N24" s="282"/>
    </row>
    <row r="25" spans="1:14">
      <c r="A25" s="254"/>
      <c r="B25" s="261"/>
      <c r="C25" s="260" t="s">
        <v>59</v>
      </c>
      <c r="D25" s="261" t="s">
        <v>60</v>
      </c>
      <c r="E25" s="261"/>
      <c r="F25" s="260" t="s">
        <v>61</v>
      </c>
      <c r="G25" s="261" t="s">
        <v>42</v>
      </c>
      <c r="H25" s="260"/>
      <c r="I25" s="261"/>
      <c r="J25" s="260"/>
      <c r="K25" s="261"/>
      <c r="L25" s="261"/>
      <c r="M25" s="260"/>
      <c r="N25" s="282"/>
    </row>
    <row r="26" spans="1:14">
      <c r="A26" s="254"/>
      <c r="B26" s="261"/>
      <c r="C26" s="265">
        <v>6</v>
      </c>
      <c r="D26" s="259" t="s">
        <v>62</v>
      </c>
      <c r="E26" s="191"/>
      <c r="F26" s="260" t="s">
        <v>63</v>
      </c>
      <c r="G26" s="261" t="s">
        <v>64</v>
      </c>
      <c r="H26" s="260"/>
      <c r="I26" s="261"/>
      <c r="J26" s="260"/>
      <c r="K26" s="261"/>
      <c r="L26" s="261"/>
      <c r="M26" s="260"/>
      <c r="N26" s="282"/>
    </row>
    <row r="27" spans="1:14">
      <c r="A27" s="254"/>
      <c r="B27" s="261"/>
      <c r="C27" s="260" t="s">
        <v>65</v>
      </c>
      <c r="D27" s="261" t="s">
        <v>66</v>
      </c>
      <c r="E27" s="261"/>
      <c r="F27" s="256">
        <v>7</v>
      </c>
      <c r="G27" s="259" t="s">
        <v>67</v>
      </c>
      <c r="H27" s="260"/>
      <c r="I27" s="261"/>
      <c r="J27" s="260"/>
      <c r="K27" s="261"/>
      <c r="L27" s="261"/>
      <c r="M27" s="260"/>
      <c r="N27" s="282"/>
    </row>
    <row r="28" spans="1:14">
      <c r="A28" s="254"/>
      <c r="B28" s="261"/>
      <c r="C28" s="260" t="s">
        <v>68</v>
      </c>
      <c r="D28" s="267" t="s">
        <v>69</v>
      </c>
      <c r="E28" s="261"/>
      <c r="F28" s="260" t="s">
        <v>70</v>
      </c>
      <c r="G28" s="261" t="s">
        <v>71</v>
      </c>
      <c r="H28" s="260"/>
      <c r="I28" s="261"/>
      <c r="J28" s="260"/>
      <c r="K28" s="261"/>
      <c r="L28" s="261"/>
      <c r="M28" s="260"/>
      <c r="N28" s="282"/>
    </row>
    <row r="29" spans="1:14">
      <c r="A29" s="254"/>
      <c r="B29" s="261"/>
      <c r="C29" s="260" t="s">
        <v>72</v>
      </c>
      <c r="D29" s="261" t="s">
        <v>73</v>
      </c>
      <c r="E29" s="261"/>
      <c r="F29" s="260" t="s">
        <v>74</v>
      </c>
      <c r="G29" s="267" t="s">
        <v>75</v>
      </c>
      <c r="H29" s="260"/>
      <c r="I29" s="283"/>
      <c r="J29" s="260"/>
      <c r="K29" s="267"/>
      <c r="L29" s="261"/>
      <c r="M29" s="260"/>
      <c r="N29" s="282"/>
    </row>
    <row r="30" spans="1:14">
      <c r="A30" s="254"/>
      <c r="B30" s="261"/>
      <c r="C30" s="260" t="s">
        <v>76</v>
      </c>
      <c r="D30" s="261" t="s">
        <v>77</v>
      </c>
      <c r="E30" s="260"/>
      <c r="F30" s="260" t="s">
        <v>78</v>
      </c>
      <c r="G30" s="261" t="s">
        <v>79</v>
      </c>
      <c r="H30" s="260"/>
      <c r="I30" s="261"/>
      <c r="J30" s="260"/>
      <c r="K30" s="267"/>
      <c r="L30" s="261"/>
      <c r="M30" s="260"/>
      <c r="N30" s="282"/>
    </row>
    <row r="31" spans="1:14">
      <c r="A31" s="254"/>
      <c r="B31" s="261"/>
      <c r="C31" s="255"/>
      <c r="D31" s="191"/>
      <c r="E31" s="260"/>
      <c r="F31" s="260" t="s">
        <v>80</v>
      </c>
      <c r="G31" s="261" t="s">
        <v>81</v>
      </c>
      <c r="H31" s="260"/>
      <c r="I31" s="261"/>
      <c r="J31" s="261"/>
      <c r="K31" s="261"/>
      <c r="L31" s="261"/>
      <c r="M31" s="260"/>
      <c r="N31" s="282"/>
    </row>
    <row r="32" spans="1:14">
      <c r="A32" s="254"/>
      <c r="B32" s="261"/>
      <c r="C32" s="256">
        <v>8</v>
      </c>
      <c r="D32" s="259" t="s">
        <v>82</v>
      </c>
      <c r="E32" s="260"/>
      <c r="F32" s="260" t="s">
        <v>83</v>
      </c>
      <c r="G32" s="261" t="s">
        <v>84</v>
      </c>
      <c r="H32" s="260"/>
      <c r="I32" s="261"/>
      <c r="J32" s="255"/>
      <c r="K32" s="191"/>
      <c r="L32" s="261"/>
      <c r="M32" s="260"/>
      <c r="N32" s="282"/>
    </row>
    <row r="33" spans="1:14">
      <c r="A33" s="254"/>
      <c r="B33" s="261"/>
      <c r="C33" s="260" t="s">
        <v>85</v>
      </c>
      <c r="D33" s="261" t="s">
        <v>86</v>
      </c>
      <c r="E33" s="260"/>
      <c r="F33" s="260" t="s">
        <v>87</v>
      </c>
      <c r="G33" s="261" t="s">
        <v>88</v>
      </c>
      <c r="H33" s="260"/>
      <c r="I33" s="261"/>
      <c r="J33" s="260"/>
      <c r="K33" s="261"/>
      <c r="L33" s="261"/>
      <c r="M33" s="260"/>
      <c r="N33" s="282"/>
    </row>
    <row r="34" spans="1:14">
      <c r="A34" s="254"/>
      <c r="B34" s="261"/>
      <c r="C34" s="260" t="s">
        <v>89</v>
      </c>
      <c r="D34" s="267" t="s">
        <v>90</v>
      </c>
      <c r="E34" s="260"/>
      <c r="F34" s="260" t="s">
        <v>91</v>
      </c>
      <c r="G34" s="267" t="s">
        <v>92</v>
      </c>
      <c r="H34" s="260"/>
      <c r="I34" s="261"/>
      <c r="J34" s="260"/>
      <c r="K34" s="267"/>
      <c r="L34" s="261"/>
      <c r="M34" s="260"/>
      <c r="N34" s="282"/>
    </row>
    <row r="35" spans="1:14">
      <c r="A35" s="254"/>
      <c r="B35" s="261"/>
      <c r="C35" s="260" t="s">
        <v>93</v>
      </c>
      <c r="D35" s="261" t="s">
        <v>94</v>
      </c>
      <c r="E35" s="261"/>
      <c r="F35" s="260" t="s">
        <v>95</v>
      </c>
      <c r="G35" s="267" t="s">
        <v>96</v>
      </c>
      <c r="H35" s="260"/>
      <c r="I35" s="261"/>
      <c r="J35" s="260"/>
      <c r="K35" s="261"/>
      <c r="L35" s="261"/>
      <c r="M35" s="260"/>
      <c r="N35" s="282"/>
    </row>
    <row r="36" spans="1:14">
      <c r="A36" s="254"/>
      <c r="B36" s="261"/>
      <c r="C36" s="255"/>
      <c r="D36" s="191"/>
      <c r="E36" s="261"/>
      <c r="F36" s="256">
        <v>10</v>
      </c>
      <c r="G36" s="259" t="s">
        <v>97</v>
      </c>
      <c r="H36" s="260"/>
      <c r="I36" s="283"/>
      <c r="J36" s="260"/>
      <c r="K36" s="261"/>
      <c r="L36" s="261"/>
      <c r="M36" s="260"/>
      <c r="N36" s="282"/>
    </row>
    <row r="37" spans="1:14">
      <c r="A37" s="254"/>
      <c r="B37" s="261"/>
      <c r="C37" s="256">
        <v>9</v>
      </c>
      <c r="D37" s="259" t="s">
        <v>98</v>
      </c>
      <c r="E37" s="261"/>
      <c r="F37" s="260" t="s">
        <v>99</v>
      </c>
      <c r="G37" s="261" t="s">
        <v>100</v>
      </c>
      <c r="H37" s="260"/>
      <c r="I37" s="261"/>
      <c r="J37" s="255"/>
      <c r="K37" s="191"/>
      <c r="L37" s="261"/>
      <c r="M37" s="260"/>
      <c r="N37" s="282"/>
    </row>
    <row r="38" spans="1:14">
      <c r="A38" s="254"/>
      <c r="B38" s="261"/>
      <c r="C38" s="260" t="s">
        <v>101</v>
      </c>
      <c r="D38" s="261" t="s">
        <v>102</v>
      </c>
      <c r="E38" s="263"/>
      <c r="F38" s="260" t="s">
        <v>103</v>
      </c>
      <c r="G38" s="267" t="s">
        <v>104</v>
      </c>
      <c r="H38" s="260"/>
      <c r="I38" s="261"/>
      <c r="J38" s="260"/>
      <c r="K38" s="261"/>
      <c r="L38" s="261"/>
      <c r="M38" s="260"/>
      <c r="N38" s="282"/>
    </row>
    <row r="39" spans="1:14">
      <c r="A39" s="254"/>
      <c r="B39" s="261"/>
      <c r="C39" s="260" t="s">
        <v>105</v>
      </c>
      <c r="D39" s="261" t="s">
        <v>106</v>
      </c>
      <c r="E39" s="261"/>
      <c r="F39" s="260" t="s">
        <v>107</v>
      </c>
      <c r="G39" s="261" t="s">
        <v>108</v>
      </c>
      <c r="H39" s="260"/>
      <c r="I39" s="261"/>
      <c r="J39" s="260"/>
      <c r="K39" s="261"/>
      <c r="L39" s="261"/>
      <c r="M39" s="260"/>
      <c r="N39" s="282"/>
    </row>
    <row r="40" spans="1:14">
      <c r="A40" s="254"/>
      <c r="B40" s="261"/>
      <c r="C40" s="260" t="s">
        <v>109</v>
      </c>
      <c r="D40" s="267" t="s">
        <v>110</v>
      </c>
      <c r="E40" s="261"/>
      <c r="F40" s="260" t="s">
        <v>111</v>
      </c>
      <c r="G40" s="261" t="s">
        <v>112</v>
      </c>
      <c r="H40" s="260"/>
      <c r="I40" s="283"/>
      <c r="J40" s="260"/>
      <c r="K40" s="261"/>
      <c r="L40" s="261"/>
      <c r="M40" s="260"/>
      <c r="N40" s="282"/>
    </row>
    <row r="41" spans="1:14">
      <c r="A41" s="254"/>
      <c r="B41" s="261"/>
      <c r="C41" s="260" t="s">
        <v>113</v>
      </c>
      <c r="D41" s="261" t="s">
        <v>114</v>
      </c>
      <c r="E41" s="261"/>
      <c r="F41" s="260" t="s">
        <v>115</v>
      </c>
      <c r="G41" s="261" t="s">
        <v>116</v>
      </c>
      <c r="H41" s="260"/>
      <c r="I41" s="261"/>
      <c r="J41" s="255"/>
      <c r="K41" s="191"/>
      <c r="L41" s="261"/>
      <c r="M41" s="260"/>
      <c r="N41" s="282"/>
    </row>
    <row r="42" spans="1:14">
      <c r="A42" s="254"/>
      <c r="B42" s="261"/>
      <c r="C42" s="260" t="s">
        <v>117</v>
      </c>
      <c r="D42" s="261" t="s">
        <v>118</v>
      </c>
      <c r="E42" s="263"/>
      <c r="F42" s="260" t="s">
        <v>119</v>
      </c>
      <c r="G42" s="261" t="s">
        <v>120</v>
      </c>
      <c r="H42" s="260"/>
      <c r="I42" s="261"/>
      <c r="J42" s="260"/>
      <c r="K42" s="261"/>
      <c r="L42" s="261"/>
      <c r="M42" s="260"/>
      <c r="N42" s="282"/>
    </row>
    <row r="43" spans="1:14">
      <c r="A43" s="254"/>
      <c r="B43" s="261"/>
      <c r="C43" s="260" t="s">
        <v>121</v>
      </c>
      <c r="D43" s="261" t="s">
        <v>96</v>
      </c>
      <c r="E43" s="261"/>
      <c r="F43" s="260" t="s">
        <v>122</v>
      </c>
      <c r="G43" s="261" t="s">
        <v>123</v>
      </c>
      <c r="H43" s="260"/>
      <c r="I43" s="261"/>
      <c r="J43" s="260"/>
      <c r="K43" s="261"/>
      <c r="L43" s="261"/>
      <c r="M43" s="260"/>
      <c r="N43" s="282"/>
    </row>
    <row r="44" spans="1:14">
      <c r="A44" s="254"/>
      <c r="B44" s="261"/>
      <c r="C44" s="260"/>
      <c r="D44" s="267"/>
      <c r="E44" s="261"/>
      <c r="F44" s="260" t="s">
        <v>124</v>
      </c>
      <c r="G44" s="261" t="s">
        <v>96</v>
      </c>
      <c r="H44" s="260"/>
      <c r="I44" s="261"/>
      <c r="J44" s="260"/>
      <c r="K44" s="261"/>
      <c r="L44" s="261"/>
      <c r="M44" s="260"/>
      <c r="N44" s="282"/>
    </row>
    <row r="45" spans="1:14">
      <c r="A45" s="254"/>
      <c r="B45" s="261"/>
      <c r="C45" s="256">
        <v>11</v>
      </c>
      <c r="D45" s="259" t="s">
        <v>125</v>
      </c>
      <c r="E45" s="261"/>
      <c r="F45" s="256">
        <v>12</v>
      </c>
      <c r="G45" s="259" t="s">
        <v>126</v>
      </c>
      <c r="H45" s="260"/>
      <c r="I45" s="261"/>
      <c r="J45" s="260"/>
      <c r="K45" s="261"/>
      <c r="L45" s="261"/>
      <c r="M45" s="260"/>
      <c r="N45" s="282"/>
    </row>
    <row r="46" spans="1:14">
      <c r="A46" s="254"/>
      <c r="B46" s="261"/>
      <c r="C46" s="260" t="s">
        <v>127</v>
      </c>
      <c r="D46" s="261" t="s">
        <v>128</v>
      </c>
      <c r="E46" s="261"/>
      <c r="F46" s="260" t="s">
        <v>129</v>
      </c>
      <c r="G46" s="261" t="s">
        <v>130</v>
      </c>
      <c r="H46" s="260"/>
      <c r="I46" s="261"/>
      <c r="J46" s="260"/>
      <c r="K46" s="261"/>
      <c r="L46" s="261"/>
      <c r="M46" s="260"/>
      <c r="N46" s="282"/>
    </row>
    <row r="47" spans="1:14">
      <c r="A47" s="254"/>
      <c r="B47" s="261"/>
      <c r="C47" s="260" t="s">
        <v>131</v>
      </c>
      <c r="D47" s="267" t="s">
        <v>132</v>
      </c>
      <c r="E47" s="261"/>
      <c r="F47" s="260" t="s">
        <v>133</v>
      </c>
      <c r="G47" s="261" t="s">
        <v>134</v>
      </c>
      <c r="H47" s="260"/>
      <c r="I47" s="261"/>
      <c r="J47" s="260"/>
      <c r="K47" s="261"/>
      <c r="L47" s="261"/>
      <c r="M47" s="260"/>
      <c r="N47" s="282"/>
    </row>
    <row r="48" spans="1:14">
      <c r="A48" s="254"/>
      <c r="B48" s="261"/>
      <c r="C48" s="260" t="s">
        <v>135</v>
      </c>
      <c r="D48" s="261" t="s">
        <v>136</v>
      </c>
      <c r="E48" s="261"/>
      <c r="F48" s="260" t="s">
        <v>137</v>
      </c>
      <c r="G48" s="267" t="s">
        <v>138</v>
      </c>
      <c r="H48" s="260"/>
      <c r="I48" s="261"/>
      <c r="J48" s="260"/>
      <c r="K48" s="261"/>
      <c r="L48" s="261"/>
      <c r="M48" s="260"/>
      <c r="N48" s="282"/>
    </row>
    <row r="49" spans="1:14">
      <c r="A49" s="254"/>
      <c r="B49" s="261"/>
      <c r="C49" s="260" t="s">
        <v>139</v>
      </c>
      <c r="D49" s="261" t="s">
        <v>140</v>
      </c>
      <c r="E49" s="261"/>
      <c r="F49" s="260" t="s">
        <v>141</v>
      </c>
      <c r="G49" s="261" t="s">
        <v>142</v>
      </c>
      <c r="H49" s="260"/>
      <c r="I49" s="261"/>
      <c r="J49" s="260"/>
      <c r="K49" s="261"/>
      <c r="L49" s="261"/>
      <c r="M49" s="260"/>
      <c r="N49" s="282"/>
    </row>
    <row r="50" spans="1:14">
      <c r="A50" s="254"/>
      <c r="B50" s="261"/>
      <c r="C50" s="260" t="s">
        <v>143</v>
      </c>
      <c r="D50" s="261" t="s">
        <v>144</v>
      </c>
      <c r="E50" s="261"/>
      <c r="F50" s="260" t="s">
        <v>145</v>
      </c>
      <c r="G50" s="261" t="s">
        <v>146</v>
      </c>
      <c r="H50" s="260"/>
      <c r="I50" s="261"/>
      <c r="J50" s="260"/>
      <c r="K50" s="261"/>
      <c r="L50" s="261"/>
      <c r="M50" s="260"/>
      <c r="N50" s="282"/>
    </row>
    <row r="51" spans="1:14">
      <c r="A51" s="254"/>
      <c r="B51" s="261"/>
      <c r="C51" s="260" t="s">
        <v>147</v>
      </c>
      <c r="D51" s="261" t="s">
        <v>148</v>
      </c>
      <c r="E51" s="261"/>
      <c r="F51" s="260" t="s">
        <v>149</v>
      </c>
      <c r="G51" s="261" t="s">
        <v>150</v>
      </c>
      <c r="H51" s="260"/>
      <c r="I51" s="261"/>
      <c r="J51" s="260"/>
      <c r="K51" s="261"/>
      <c r="L51" s="261"/>
      <c r="M51" s="260"/>
      <c r="N51" s="282"/>
    </row>
    <row r="52" spans="1:14">
      <c r="A52" s="254"/>
      <c r="B52" s="261"/>
      <c r="C52" s="260" t="s">
        <v>151</v>
      </c>
      <c r="D52" s="261" t="s">
        <v>152</v>
      </c>
      <c r="E52" s="261"/>
      <c r="F52" s="260" t="s">
        <v>153</v>
      </c>
      <c r="G52" s="261" t="s">
        <v>154</v>
      </c>
      <c r="H52" s="260"/>
      <c r="I52" s="261"/>
      <c r="J52" s="260"/>
      <c r="K52" s="261"/>
      <c r="L52" s="261"/>
      <c r="M52" s="260"/>
      <c r="N52" s="282"/>
    </row>
    <row r="53" spans="1:14">
      <c r="A53" s="254"/>
      <c r="B53" s="261"/>
      <c r="C53" s="260" t="s">
        <v>155</v>
      </c>
      <c r="D53" s="261" t="s">
        <v>96</v>
      </c>
      <c r="E53" s="261"/>
      <c r="F53" s="260" t="s">
        <v>156</v>
      </c>
      <c r="G53" s="261" t="s">
        <v>157</v>
      </c>
      <c r="H53" s="260"/>
      <c r="I53" s="261"/>
      <c r="J53" s="260"/>
      <c r="K53" s="261"/>
      <c r="L53" s="261"/>
      <c r="M53" s="260"/>
      <c r="N53" s="282"/>
    </row>
    <row r="54" spans="1:14">
      <c r="A54" s="254"/>
      <c r="B54" s="261"/>
      <c r="C54" s="260"/>
      <c r="D54" s="261"/>
      <c r="E54" s="261"/>
      <c r="F54" s="260"/>
      <c r="G54" s="261"/>
      <c r="H54" s="260"/>
      <c r="I54" s="261"/>
      <c r="J54" s="260"/>
      <c r="K54" s="261"/>
      <c r="L54" s="261"/>
      <c r="M54" s="260"/>
      <c r="N54" s="282"/>
    </row>
    <row r="55" spans="1:14">
      <c r="A55" s="254"/>
      <c r="B55" s="261"/>
      <c r="C55" s="260"/>
      <c r="D55" s="261"/>
      <c r="E55" s="261"/>
      <c r="F55" s="260"/>
      <c r="G55" s="261"/>
      <c r="H55" s="260"/>
      <c r="I55" s="261"/>
      <c r="J55" s="260"/>
      <c r="K55" s="261"/>
      <c r="L55" s="261"/>
      <c r="M55" s="260"/>
      <c r="N55" s="282"/>
    </row>
    <row r="56" spans="1:14">
      <c r="A56" s="254"/>
      <c r="B56" s="261"/>
      <c r="C56" s="260"/>
      <c r="D56" s="261"/>
      <c r="E56" s="261"/>
      <c r="F56" s="260"/>
      <c r="G56" s="261"/>
      <c r="H56" s="260"/>
      <c r="I56" s="261"/>
      <c r="J56" s="260"/>
      <c r="K56" s="261"/>
      <c r="L56" s="261"/>
      <c r="M56" s="260"/>
      <c r="N56" s="282"/>
    </row>
    <row r="57" spans="1:14">
      <c r="A57" s="254"/>
      <c r="B57" s="261"/>
      <c r="C57" s="260"/>
      <c r="D57" s="261"/>
      <c r="E57" s="261"/>
      <c r="F57" s="260"/>
      <c r="G57" s="261"/>
      <c r="H57" s="260"/>
      <c r="I57" s="261"/>
      <c r="J57" s="260"/>
      <c r="K57" s="261"/>
      <c r="L57" s="261"/>
      <c r="M57" s="260"/>
      <c r="N57" s="282"/>
    </row>
    <row r="58" spans="1:14">
      <c r="A58" s="254"/>
      <c r="B58" s="261"/>
      <c r="C58" s="260"/>
      <c r="D58" s="261"/>
      <c r="E58" s="261"/>
      <c r="F58" s="260"/>
      <c r="G58" s="261"/>
      <c r="H58" s="260"/>
      <c r="I58" s="261"/>
      <c r="J58" s="260"/>
      <c r="K58" s="261"/>
      <c r="L58" s="261"/>
      <c r="M58" s="260"/>
      <c r="N58" s="282"/>
    </row>
    <row r="59" spans="1:14">
      <c r="A59" s="254"/>
      <c r="B59" s="261"/>
      <c r="C59" s="260"/>
      <c r="D59" s="261"/>
      <c r="E59" s="261"/>
      <c r="F59" s="260"/>
      <c r="G59" s="261"/>
      <c r="H59" s="260"/>
      <c r="I59" s="261"/>
      <c r="J59" s="260"/>
      <c r="K59" s="261"/>
      <c r="L59" s="261"/>
      <c r="M59" s="260"/>
      <c r="N59" s="282"/>
    </row>
    <row r="60" spans="1:14">
      <c r="A60" s="254"/>
      <c r="B60" s="261"/>
      <c r="C60" s="260"/>
      <c r="D60" s="261"/>
      <c r="E60" s="261"/>
      <c r="F60" s="260"/>
      <c r="G60" s="261"/>
      <c r="H60" s="260"/>
      <c r="I60" s="261"/>
      <c r="J60" s="260"/>
      <c r="K60" s="261"/>
      <c r="L60" s="261"/>
      <c r="M60" s="260"/>
      <c r="N60" s="282"/>
    </row>
    <row r="61" spans="1:14">
      <c r="A61" s="268"/>
      <c r="B61" s="269"/>
      <c r="C61" s="270"/>
      <c r="D61" s="269"/>
      <c r="E61" s="269"/>
      <c r="F61" s="270"/>
      <c r="G61" s="269"/>
      <c r="H61" s="270"/>
      <c r="I61" s="269"/>
      <c r="J61" s="270"/>
      <c r="K61" s="269"/>
      <c r="L61" s="269"/>
      <c r="M61" s="270"/>
      <c r="N61" s="285"/>
    </row>
    <row r="62" spans="1:14">
      <c r="A62" s="268"/>
      <c r="B62" s="197">
        <v>1</v>
      </c>
      <c r="C62" s="138"/>
      <c r="D62" s="117" t="s">
        <v>158</v>
      </c>
      <c r="E62" s="117"/>
      <c r="F62" s="117"/>
      <c r="G62" s="269"/>
      <c r="H62" s="271"/>
      <c r="I62" s="286"/>
      <c r="J62" s="286"/>
      <c r="K62" s="286"/>
      <c r="L62" s="286"/>
      <c r="M62" s="287"/>
      <c r="N62" s="288"/>
    </row>
    <row r="63" spans="1:14">
      <c r="A63" s="268"/>
      <c r="B63" s="269"/>
      <c r="C63" s="269"/>
      <c r="D63" s="269"/>
      <c r="E63" s="269"/>
      <c r="F63" s="269"/>
      <c r="G63" s="269"/>
      <c r="H63" s="270"/>
      <c r="I63" s="269"/>
      <c r="J63" s="289"/>
      <c r="K63" s="289"/>
      <c r="L63" s="269"/>
      <c r="M63" s="270"/>
      <c r="N63" s="288"/>
    </row>
    <row r="64" spans="1:14">
      <c r="A64" s="254"/>
      <c r="B64" s="261"/>
      <c r="C64" s="261"/>
      <c r="D64" s="261"/>
      <c r="E64" s="261"/>
      <c r="F64" s="261"/>
      <c r="G64" s="261"/>
      <c r="H64" s="260"/>
      <c r="I64" s="261"/>
      <c r="J64" s="250"/>
      <c r="K64" s="250"/>
      <c r="L64" s="261"/>
      <c r="M64" s="260"/>
      <c r="N64" s="281"/>
    </row>
    <row r="65" spans="1:14" ht="66">
      <c r="A65" s="254"/>
      <c r="B65" s="121" t="s">
        <v>14</v>
      </c>
      <c r="C65" s="122" t="s">
        <v>159</v>
      </c>
      <c r="D65" s="112" t="s">
        <v>160</v>
      </c>
      <c r="E65" s="113"/>
      <c r="F65" s="122" t="s">
        <v>161</v>
      </c>
      <c r="G65" s="290"/>
      <c r="H65" s="290"/>
      <c r="I65" s="290"/>
      <c r="J65" s="290"/>
      <c r="K65" s="290"/>
      <c r="L65" s="290"/>
      <c r="M65" s="175"/>
      <c r="N65" s="281"/>
    </row>
    <row r="66" spans="1:14">
      <c r="A66" s="254"/>
      <c r="B66" s="260"/>
      <c r="C66" s="260"/>
      <c r="D66" s="291"/>
      <c r="E66" s="267" t="s">
        <v>162</v>
      </c>
      <c r="F66" s="292">
        <v>1179.4100000000001</v>
      </c>
      <c r="G66" s="293" t="s">
        <v>163</v>
      </c>
      <c r="H66" s="255" t="str">
        <f>C65</f>
        <v>ED-28427</v>
      </c>
      <c r="I66" s="261"/>
      <c r="J66" s="261" t="s">
        <v>164</v>
      </c>
      <c r="K66" s="261"/>
      <c r="L66" s="261"/>
      <c r="M66" s="260"/>
      <c r="N66" s="281"/>
    </row>
    <row r="67" spans="1:14">
      <c r="A67" s="254"/>
      <c r="B67" s="260"/>
      <c r="C67" s="261"/>
      <c r="D67" s="263"/>
      <c r="E67" s="261"/>
      <c r="F67" s="261"/>
      <c r="G67" s="261"/>
      <c r="H67" s="260"/>
      <c r="I67" s="261"/>
      <c r="J67" s="305"/>
      <c r="K67" s="305"/>
      <c r="L67" s="261"/>
      <c r="M67" s="260"/>
      <c r="N67" s="281"/>
    </row>
    <row r="68" spans="1:14">
      <c r="A68" s="254"/>
      <c r="B68" s="260"/>
      <c r="C68" s="283"/>
      <c r="D68" s="263" t="s">
        <v>165</v>
      </c>
      <c r="E68" s="294">
        <v>1</v>
      </c>
      <c r="F68" s="295" t="s">
        <v>166</v>
      </c>
      <c r="G68" s="294">
        <v>1</v>
      </c>
      <c r="H68" s="295" t="s">
        <v>166</v>
      </c>
      <c r="I68" s="294">
        <v>1</v>
      </c>
      <c r="J68" s="295">
        <v>1</v>
      </c>
      <c r="K68" s="295">
        <v>1</v>
      </c>
      <c r="L68" s="295" t="s">
        <v>167</v>
      </c>
      <c r="M68" s="306">
        <f>ROUND(E68*G68*I68*J68*K68,2)</f>
        <v>1</v>
      </c>
      <c r="N68" s="307" t="str">
        <f>F65</f>
        <v>UNID</v>
      </c>
    </row>
    <row r="69" spans="1:14">
      <c r="A69" s="254"/>
      <c r="B69" s="260"/>
      <c r="C69" s="283"/>
      <c r="D69" s="263"/>
      <c r="E69" s="283"/>
      <c r="F69" s="260"/>
      <c r="G69" s="283"/>
      <c r="H69" s="260"/>
      <c r="I69" s="283"/>
      <c r="J69" s="279"/>
      <c r="K69" s="308"/>
      <c r="L69" s="260"/>
      <c r="N69" s="281"/>
    </row>
    <row r="70" spans="1:14" ht="66">
      <c r="A70" s="254"/>
      <c r="B70" s="121" t="s">
        <v>18</v>
      </c>
      <c r="C70" s="122" t="s">
        <v>168</v>
      </c>
      <c r="D70" s="112" t="s">
        <v>169</v>
      </c>
      <c r="E70" s="113"/>
      <c r="F70" s="127" t="s">
        <v>170</v>
      </c>
      <c r="G70" s="290"/>
      <c r="H70" s="290"/>
      <c r="I70" s="290"/>
      <c r="J70" s="290"/>
      <c r="K70" s="290"/>
      <c r="L70" s="290"/>
      <c r="M70" s="175"/>
      <c r="N70" s="281"/>
    </row>
    <row r="71" spans="1:14">
      <c r="A71" s="254"/>
      <c r="B71" s="260"/>
      <c r="C71" s="260"/>
      <c r="D71" s="291"/>
      <c r="E71" s="267" t="s">
        <v>171</v>
      </c>
      <c r="F71" s="296">
        <v>858.71</v>
      </c>
      <c r="G71" s="293" t="s">
        <v>163</v>
      </c>
      <c r="H71" s="255" t="str">
        <f>C70</f>
        <v>ED-16350</v>
      </c>
      <c r="I71" s="261"/>
      <c r="J71" s="261" t="s">
        <v>164</v>
      </c>
      <c r="K71" s="261"/>
      <c r="L71" s="261"/>
      <c r="M71" s="260"/>
      <c r="N71" s="281"/>
    </row>
    <row r="72" spans="1:14">
      <c r="A72" s="254"/>
      <c r="B72" s="260"/>
      <c r="C72" s="261"/>
      <c r="D72" s="263"/>
      <c r="E72" s="261"/>
      <c r="F72" s="261"/>
      <c r="G72" s="261"/>
      <c r="H72" s="260"/>
      <c r="I72" s="261"/>
      <c r="J72" s="261"/>
      <c r="K72" s="261"/>
      <c r="L72" s="261"/>
      <c r="M72" s="260"/>
      <c r="N72" s="281"/>
    </row>
    <row r="73" spans="1:14">
      <c r="A73" s="254"/>
      <c r="B73" s="260"/>
      <c r="C73" s="283"/>
      <c r="D73" s="263" t="s">
        <v>172</v>
      </c>
      <c r="E73" s="294">
        <v>8</v>
      </c>
      <c r="F73" s="295" t="s">
        <v>166</v>
      </c>
      <c r="G73" s="294">
        <v>1</v>
      </c>
      <c r="H73" s="295" t="s">
        <v>166</v>
      </c>
      <c r="I73" s="294">
        <v>1</v>
      </c>
      <c r="J73" s="295">
        <v>1</v>
      </c>
      <c r="K73" s="295">
        <v>1</v>
      </c>
      <c r="L73" s="295" t="s">
        <v>167</v>
      </c>
      <c r="M73" s="306">
        <f>ROUND(E73*G73*I73*J73*K73,2)</f>
        <v>8</v>
      </c>
      <c r="N73" s="307" t="str">
        <f>F70</f>
        <v>MÊS</v>
      </c>
    </row>
    <row r="74" spans="1:14">
      <c r="A74" s="254"/>
      <c r="B74" s="261"/>
      <c r="C74" s="261"/>
      <c r="D74" s="261"/>
      <c r="E74" s="261"/>
      <c r="F74" s="261"/>
      <c r="G74" s="261"/>
      <c r="H74" s="260"/>
      <c r="I74" s="261"/>
      <c r="J74" s="261"/>
      <c r="K74" s="261"/>
      <c r="L74" s="261"/>
      <c r="M74" s="260"/>
      <c r="N74" s="281"/>
    </row>
    <row r="75" spans="1:14" ht="39.6">
      <c r="A75" s="254"/>
      <c r="B75" s="121" t="s">
        <v>22</v>
      </c>
      <c r="C75" s="122" t="s">
        <v>173</v>
      </c>
      <c r="D75" s="112" t="s">
        <v>174</v>
      </c>
      <c r="E75" s="113"/>
      <c r="F75" s="122" t="s">
        <v>161</v>
      </c>
      <c r="G75" s="290"/>
      <c r="H75" s="290"/>
      <c r="I75" s="290"/>
      <c r="J75" s="290"/>
      <c r="K75" s="290"/>
      <c r="L75" s="290"/>
      <c r="M75" s="175"/>
      <c r="N75" s="281"/>
    </row>
    <row r="76" spans="1:14">
      <c r="A76" s="254"/>
      <c r="B76" s="260"/>
      <c r="C76" s="260"/>
      <c r="D76" s="291"/>
      <c r="E76" s="267" t="s">
        <v>162</v>
      </c>
      <c r="F76" s="292">
        <v>1668.96</v>
      </c>
      <c r="G76" s="293" t="s">
        <v>163</v>
      </c>
      <c r="H76" s="255" t="str">
        <f>C75</f>
        <v>ED-50137</v>
      </c>
      <c r="I76" s="261"/>
      <c r="J76" s="261" t="s">
        <v>175</v>
      </c>
      <c r="K76" s="261"/>
      <c r="L76" s="261"/>
      <c r="M76" s="260"/>
      <c r="N76" s="281"/>
    </row>
    <row r="77" spans="1:14">
      <c r="A77" s="254"/>
      <c r="B77" s="260"/>
      <c r="C77" s="261"/>
      <c r="D77" s="263"/>
      <c r="E77" s="261"/>
      <c r="F77" s="261"/>
      <c r="G77" s="261"/>
      <c r="H77" s="260"/>
      <c r="I77" s="261"/>
      <c r="J77" s="305"/>
      <c r="K77" s="305"/>
      <c r="L77" s="261"/>
      <c r="M77" s="260"/>
      <c r="N77" s="281"/>
    </row>
    <row r="78" spans="1:14">
      <c r="A78" s="254"/>
      <c r="B78" s="260"/>
      <c r="C78" s="283"/>
      <c r="D78" s="263" t="s">
        <v>176</v>
      </c>
      <c r="E78" s="283">
        <v>1</v>
      </c>
      <c r="F78" s="260" t="s">
        <v>166</v>
      </c>
      <c r="G78" s="283">
        <v>1</v>
      </c>
      <c r="H78" s="260" t="s">
        <v>166</v>
      </c>
      <c r="I78" s="283">
        <v>1</v>
      </c>
      <c r="J78" s="309">
        <v>1</v>
      </c>
      <c r="K78" s="309">
        <v>1</v>
      </c>
      <c r="L78" s="260" t="s">
        <v>167</v>
      </c>
      <c r="M78" s="306">
        <f>ROUND(E78*G78*I78*J78*K78,2)</f>
        <v>1</v>
      </c>
      <c r="N78" s="307" t="str">
        <f>F75</f>
        <v>UNID</v>
      </c>
    </row>
    <row r="79" spans="1:14">
      <c r="A79" s="254"/>
      <c r="B79" s="81"/>
      <c r="D79" s="98"/>
      <c r="E79" s="155"/>
      <c r="F79" s="81"/>
      <c r="G79" s="155"/>
      <c r="I79" s="155"/>
      <c r="J79" s="81"/>
      <c r="K79" s="81"/>
      <c r="L79" s="81"/>
      <c r="M79" s="310"/>
      <c r="N79" s="311"/>
    </row>
    <row r="80" spans="1:14" ht="39.6">
      <c r="A80" s="254"/>
      <c r="B80" s="121" t="s">
        <v>26</v>
      </c>
      <c r="C80" s="122" t="s">
        <v>177</v>
      </c>
      <c r="D80" s="112" t="s">
        <v>178</v>
      </c>
      <c r="E80" s="113"/>
      <c r="F80" s="127" t="s">
        <v>170</v>
      </c>
      <c r="G80" s="290"/>
      <c r="H80" s="290"/>
      <c r="I80" s="290"/>
      <c r="J80" s="290"/>
      <c r="K80" s="290"/>
      <c r="L80" s="290"/>
      <c r="M80" s="175"/>
      <c r="N80" s="281"/>
    </row>
    <row r="81" spans="1:14" ht="18" customHeight="1">
      <c r="A81" s="254"/>
      <c r="B81" s="260"/>
      <c r="C81" s="260"/>
      <c r="D81" s="291"/>
      <c r="E81" s="267" t="s">
        <v>179</v>
      </c>
      <c r="F81" s="296">
        <v>1050</v>
      </c>
      <c r="G81" s="293" t="s">
        <v>163</v>
      </c>
      <c r="H81" s="255" t="str">
        <f>C80</f>
        <v>ED-50155</v>
      </c>
      <c r="I81" s="261"/>
      <c r="J81" s="261" t="s">
        <v>164</v>
      </c>
      <c r="K81" s="261"/>
      <c r="L81" s="261"/>
      <c r="M81" s="260"/>
      <c r="N81" s="281"/>
    </row>
    <row r="82" spans="1:14">
      <c r="A82" s="254"/>
      <c r="B82" s="260"/>
      <c r="C82" s="261"/>
      <c r="D82" s="263"/>
      <c r="E82" s="261"/>
      <c r="F82" s="261"/>
      <c r="G82" s="261"/>
      <c r="H82" s="260"/>
      <c r="I82" s="261"/>
      <c r="J82" s="261"/>
      <c r="K82" s="261"/>
      <c r="L82" s="261"/>
      <c r="M82" s="260"/>
      <c r="N82" s="281"/>
    </row>
    <row r="83" spans="1:14">
      <c r="A83" s="254"/>
      <c r="B83" s="260"/>
      <c r="C83" s="261"/>
      <c r="D83" s="263" t="s">
        <v>176</v>
      </c>
      <c r="E83" s="294">
        <v>8</v>
      </c>
      <c r="F83" s="295" t="s">
        <v>166</v>
      </c>
      <c r="G83" s="294">
        <v>1</v>
      </c>
      <c r="H83" s="295" t="s">
        <v>166</v>
      </c>
      <c r="I83" s="294">
        <v>1</v>
      </c>
      <c r="J83" s="295">
        <v>1</v>
      </c>
      <c r="K83" s="295">
        <v>1</v>
      </c>
      <c r="L83" s="295" t="s">
        <v>167</v>
      </c>
      <c r="M83" s="306">
        <f>ROUND(E83*G83*I83*J83*K83,2)</f>
        <v>8</v>
      </c>
      <c r="N83" s="307" t="str">
        <f>F80</f>
        <v>MÊS</v>
      </c>
    </row>
    <row r="84" spans="1:14">
      <c r="A84" s="254"/>
      <c r="B84" s="81"/>
      <c r="D84" s="98"/>
      <c r="E84" s="155"/>
      <c r="F84" s="81"/>
      <c r="G84" s="155"/>
      <c r="I84" s="155"/>
      <c r="J84" s="81"/>
      <c r="K84" s="81"/>
      <c r="L84" s="81"/>
      <c r="M84" s="310"/>
      <c r="N84" s="311"/>
    </row>
    <row r="85" spans="1:14">
      <c r="A85" s="254"/>
      <c r="B85" s="121" t="s">
        <v>30</v>
      </c>
      <c r="C85" s="122" t="s">
        <v>180</v>
      </c>
      <c r="D85" s="112" t="s">
        <v>181</v>
      </c>
      <c r="E85" s="113"/>
      <c r="F85" s="127" t="s">
        <v>170</v>
      </c>
      <c r="G85" s="290"/>
      <c r="H85" s="290"/>
      <c r="I85" s="290"/>
      <c r="J85" s="290"/>
      <c r="K85" s="290"/>
      <c r="L85" s="290"/>
      <c r="M85" s="175"/>
      <c r="N85" s="281"/>
    </row>
    <row r="86" spans="1:14">
      <c r="A86" s="254"/>
      <c r="B86" s="260"/>
      <c r="C86" s="260"/>
      <c r="D86" s="291"/>
      <c r="E86" s="267" t="s">
        <v>179</v>
      </c>
      <c r="F86" s="296">
        <v>5720</v>
      </c>
      <c r="G86" s="293" t="s">
        <v>163</v>
      </c>
      <c r="H86" s="255" t="str">
        <f>C85</f>
        <v>ED-21780</v>
      </c>
      <c r="I86" s="261"/>
      <c r="J86" s="261" t="s">
        <v>164</v>
      </c>
      <c r="K86" s="261"/>
      <c r="L86" s="261"/>
      <c r="M86" s="260"/>
      <c r="N86" s="281"/>
    </row>
    <row r="87" spans="1:14">
      <c r="A87" s="254"/>
      <c r="B87" s="260"/>
      <c r="C87" s="261"/>
      <c r="D87" s="263"/>
      <c r="E87" s="261"/>
      <c r="F87" s="261"/>
      <c r="G87" s="261"/>
      <c r="H87" s="260"/>
      <c r="I87" s="261"/>
      <c r="J87" s="261"/>
      <c r="K87" s="261"/>
      <c r="L87" s="261"/>
      <c r="M87" s="260"/>
      <c r="N87" s="281"/>
    </row>
    <row r="88" spans="1:14">
      <c r="A88" s="254"/>
      <c r="B88" s="260"/>
      <c r="C88" s="261"/>
      <c r="D88" s="263" t="s">
        <v>182</v>
      </c>
      <c r="E88" s="294">
        <v>10</v>
      </c>
      <c r="F88" s="295" t="s">
        <v>166</v>
      </c>
      <c r="G88" s="294">
        <v>1</v>
      </c>
      <c r="H88" s="295" t="s">
        <v>166</v>
      </c>
      <c r="I88" s="294">
        <v>1</v>
      </c>
      <c r="J88" s="295">
        <v>1</v>
      </c>
      <c r="K88" s="295">
        <v>1</v>
      </c>
      <c r="L88" s="295" t="s">
        <v>167</v>
      </c>
      <c r="M88" s="306">
        <f>ROUND(E88*G88*I88*J88*K88,2)</f>
        <v>10</v>
      </c>
      <c r="N88" s="307" t="str">
        <f>F85</f>
        <v>MÊS</v>
      </c>
    </row>
    <row r="89" spans="1:14">
      <c r="A89" s="254"/>
      <c r="B89" s="260"/>
      <c r="C89" s="261"/>
      <c r="D89" s="263"/>
      <c r="E89" s="283"/>
      <c r="F89" s="260"/>
      <c r="G89" s="283"/>
      <c r="H89" s="260"/>
      <c r="I89" s="283"/>
      <c r="J89" s="260"/>
      <c r="K89" s="260"/>
      <c r="L89" s="260"/>
      <c r="M89" s="284"/>
      <c r="N89" s="307"/>
    </row>
    <row r="90" spans="1:14">
      <c r="A90" s="254"/>
      <c r="B90" s="260"/>
      <c r="C90" s="261"/>
      <c r="D90" s="263"/>
      <c r="E90" s="283"/>
      <c r="F90" s="260"/>
      <c r="G90" s="283"/>
      <c r="H90" s="260"/>
      <c r="I90" s="283"/>
      <c r="J90" s="260"/>
      <c r="K90" s="260"/>
      <c r="L90" s="260"/>
      <c r="M90" s="284"/>
      <c r="N90" s="307"/>
    </row>
    <row r="91" spans="1:14">
      <c r="A91" s="254"/>
      <c r="B91" s="128" t="s">
        <v>183</v>
      </c>
      <c r="C91" s="122" t="s">
        <v>184</v>
      </c>
      <c r="D91" s="126" t="s">
        <v>185</v>
      </c>
      <c r="E91" s="113"/>
      <c r="F91" s="127" t="s">
        <v>170</v>
      </c>
      <c r="G91" s="290"/>
      <c r="H91" s="290"/>
      <c r="I91" s="290"/>
      <c r="J91" s="290"/>
      <c r="K91" s="290"/>
      <c r="L91" s="290"/>
      <c r="M91" s="175"/>
      <c r="N91" s="281"/>
    </row>
    <row r="92" spans="1:14">
      <c r="A92" s="254"/>
      <c r="B92" s="260"/>
      <c r="C92" s="260"/>
      <c r="D92" s="291"/>
      <c r="E92" s="267" t="s">
        <v>179</v>
      </c>
      <c r="F92" s="296">
        <v>8338.09</v>
      </c>
      <c r="G92" s="293" t="s">
        <v>163</v>
      </c>
      <c r="H92" s="255" t="str">
        <f>C91</f>
        <v>ED-21777</v>
      </c>
      <c r="I92" s="261"/>
      <c r="J92" s="261" t="s">
        <v>164</v>
      </c>
      <c r="K92" s="261"/>
      <c r="L92" s="261"/>
      <c r="M92" s="260"/>
      <c r="N92" s="281"/>
    </row>
    <row r="93" spans="1:14">
      <c r="A93" s="254"/>
      <c r="B93" s="260"/>
      <c r="C93" s="261"/>
      <c r="D93" s="263"/>
      <c r="E93" s="261"/>
      <c r="F93" s="261"/>
      <c r="G93" s="261"/>
      <c r="H93" s="260"/>
      <c r="I93" s="261"/>
      <c r="J93" s="261"/>
      <c r="K93" s="261"/>
      <c r="L93" s="261"/>
      <c r="M93" s="260"/>
      <c r="N93" s="281"/>
    </row>
    <row r="94" spans="1:14">
      <c r="A94" s="254"/>
      <c r="B94" s="260"/>
      <c r="C94" s="261"/>
      <c r="D94" s="263" t="s">
        <v>186</v>
      </c>
      <c r="E94" s="294">
        <v>8</v>
      </c>
      <c r="F94" s="295" t="s">
        <v>166</v>
      </c>
      <c r="G94" s="294">
        <v>0.5</v>
      </c>
      <c r="H94" s="295" t="s">
        <v>166</v>
      </c>
      <c r="I94" s="294">
        <v>1</v>
      </c>
      <c r="J94" s="295">
        <v>1</v>
      </c>
      <c r="K94" s="295">
        <v>1</v>
      </c>
      <c r="L94" s="295" t="s">
        <v>167</v>
      </c>
      <c r="M94" s="306">
        <f>ROUND(E94*G94*I94*J94*K94,2)</f>
        <v>4</v>
      </c>
      <c r="N94" s="307" t="str">
        <f>F91</f>
        <v>MÊS</v>
      </c>
    </row>
    <row r="95" spans="1:14">
      <c r="A95" s="254"/>
      <c r="B95" s="255"/>
      <c r="C95" s="261"/>
      <c r="D95" s="173"/>
      <c r="E95" s="261"/>
      <c r="F95" s="261"/>
      <c r="G95" s="261"/>
      <c r="H95" s="260"/>
      <c r="I95" s="261"/>
      <c r="J95" s="261"/>
      <c r="K95" s="261"/>
      <c r="L95" s="261"/>
      <c r="M95" s="260"/>
      <c r="N95" s="281"/>
    </row>
    <row r="96" spans="1:14" ht="39.6">
      <c r="A96" s="254"/>
      <c r="B96" s="128" t="s">
        <v>187</v>
      </c>
      <c r="C96" s="122" t="s">
        <v>188</v>
      </c>
      <c r="D96" s="112" t="s">
        <v>189</v>
      </c>
      <c r="E96" s="113"/>
      <c r="F96" s="127" t="s">
        <v>190</v>
      </c>
      <c r="G96" s="290"/>
      <c r="H96" s="290"/>
      <c r="I96" s="290"/>
      <c r="J96" s="290"/>
      <c r="K96" s="290"/>
      <c r="L96" s="290"/>
      <c r="M96" s="175"/>
      <c r="N96" s="281"/>
    </row>
    <row r="97" spans="1:14">
      <c r="A97" s="254"/>
      <c r="B97" s="260"/>
      <c r="C97" s="260"/>
      <c r="D97" s="291"/>
      <c r="E97" s="267" t="s">
        <v>191</v>
      </c>
      <c r="F97" s="296">
        <v>62.77</v>
      </c>
      <c r="G97" s="293" t="s">
        <v>163</v>
      </c>
      <c r="H97" s="255" t="str">
        <f>C96</f>
        <v>ED-17989</v>
      </c>
      <c r="I97" s="261"/>
      <c r="J97" s="261" t="s">
        <v>164</v>
      </c>
      <c r="K97" s="261"/>
      <c r="L97" s="261"/>
      <c r="M97" s="260"/>
      <c r="N97" s="281"/>
    </row>
    <row r="98" spans="1:14">
      <c r="A98" s="254"/>
      <c r="B98" s="260"/>
      <c r="C98" s="261"/>
      <c r="D98" s="263"/>
      <c r="E98" s="261"/>
      <c r="F98" s="261"/>
      <c r="G98" s="261"/>
      <c r="H98" s="260"/>
      <c r="I98" s="261"/>
      <c r="J98" s="305"/>
      <c r="K98" s="305"/>
      <c r="L98" s="261"/>
      <c r="M98" s="260"/>
      <c r="N98" s="281"/>
    </row>
    <row r="99" spans="1:14">
      <c r="A99" s="254"/>
      <c r="B99" s="260"/>
      <c r="C99" s="283"/>
      <c r="D99" s="263" t="s">
        <v>192</v>
      </c>
      <c r="E99" s="294">
        <v>30</v>
      </c>
      <c r="F99" s="295" t="s">
        <v>166</v>
      </c>
      <c r="G99" s="294">
        <v>1</v>
      </c>
      <c r="H99" s="295" t="s">
        <v>166</v>
      </c>
      <c r="I99" s="294">
        <v>1</v>
      </c>
      <c r="J99" s="295">
        <v>1</v>
      </c>
      <c r="K99" s="295">
        <v>2</v>
      </c>
      <c r="L99" s="295" t="s">
        <v>167</v>
      </c>
      <c r="M99" s="312">
        <f>ROUND(E99*G99*I99*J99*K99,2)</f>
        <v>60</v>
      </c>
      <c r="N99" s="313" t="str">
        <f>F96</f>
        <v>M</v>
      </c>
    </row>
    <row r="100" spans="1:14">
      <c r="A100" s="254"/>
      <c r="B100" s="260"/>
      <c r="C100" s="283"/>
      <c r="D100" s="263" t="s">
        <v>192</v>
      </c>
      <c r="E100" s="294">
        <v>47</v>
      </c>
      <c r="F100" s="295" t="s">
        <v>166</v>
      </c>
      <c r="G100" s="294">
        <v>1</v>
      </c>
      <c r="H100" s="295" t="s">
        <v>166</v>
      </c>
      <c r="I100" s="294">
        <v>1</v>
      </c>
      <c r="J100" s="295">
        <v>1</v>
      </c>
      <c r="K100" s="295">
        <v>2</v>
      </c>
      <c r="L100" s="295" t="s">
        <v>167</v>
      </c>
      <c r="M100" s="312">
        <f>ROUND(E100*G100*I100*J100*K100,2)</f>
        <v>94</v>
      </c>
      <c r="N100" s="313" t="str">
        <f>F96</f>
        <v>M</v>
      </c>
    </row>
    <row r="101" spans="1:14">
      <c r="A101" s="254"/>
      <c r="B101" s="260"/>
      <c r="C101" s="261"/>
      <c r="D101" s="263"/>
      <c r="E101" s="283"/>
      <c r="F101" s="260"/>
      <c r="G101" s="283"/>
      <c r="H101" s="260"/>
      <c r="I101" s="283"/>
      <c r="J101" s="260"/>
      <c r="K101" s="260"/>
      <c r="L101" s="260"/>
      <c r="M101" s="284"/>
      <c r="N101" s="307"/>
    </row>
    <row r="102" spans="1:14">
      <c r="A102" s="254"/>
      <c r="B102" s="297"/>
      <c r="C102" s="261"/>
      <c r="D102" s="140"/>
      <c r="E102" s="191"/>
      <c r="F102" s="191"/>
      <c r="G102" s="261"/>
      <c r="H102" s="298"/>
      <c r="I102" s="290"/>
      <c r="J102" s="314"/>
      <c r="K102" s="315" t="s">
        <v>193</v>
      </c>
      <c r="L102" s="295" t="s">
        <v>167</v>
      </c>
      <c r="M102" s="316">
        <f>ROUND(SUM(M99:M101),2)</f>
        <v>154</v>
      </c>
      <c r="N102" s="317" t="str">
        <f>F96</f>
        <v>M</v>
      </c>
    </row>
    <row r="103" spans="1:14" ht="18.600000000000001" customHeight="1">
      <c r="A103" s="254"/>
      <c r="B103" s="260"/>
      <c r="C103" s="261"/>
      <c r="D103" s="263"/>
      <c r="E103" s="283"/>
      <c r="F103" s="260"/>
      <c r="G103" s="283"/>
      <c r="H103" s="260"/>
      <c r="I103" s="283"/>
      <c r="J103" s="260"/>
      <c r="K103" s="260"/>
      <c r="L103" s="260"/>
      <c r="M103" s="284"/>
      <c r="N103" s="307"/>
    </row>
    <row r="104" spans="1:14" ht="71.099999999999994" customHeight="1">
      <c r="A104" s="254"/>
      <c r="B104" s="128" t="s">
        <v>194</v>
      </c>
      <c r="C104" s="122" t="s">
        <v>195</v>
      </c>
      <c r="D104" s="126" t="s">
        <v>196</v>
      </c>
      <c r="E104" s="113"/>
      <c r="F104" s="122" t="s">
        <v>197</v>
      </c>
      <c r="G104" s="290"/>
      <c r="H104" s="290"/>
      <c r="I104" s="290"/>
      <c r="J104" s="290"/>
      <c r="K104" s="290"/>
      <c r="L104" s="290"/>
      <c r="M104" s="175"/>
      <c r="N104" s="281"/>
    </row>
    <row r="105" spans="1:14">
      <c r="A105" s="254"/>
      <c r="B105" s="260"/>
      <c r="C105" s="260"/>
      <c r="D105" s="291"/>
      <c r="E105" s="299" t="s">
        <v>179</v>
      </c>
      <c r="F105" s="296">
        <v>67.2</v>
      </c>
      <c r="G105" s="293" t="s">
        <v>163</v>
      </c>
      <c r="H105" s="255" t="str">
        <f>C104</f>
        <v>ED-29823</v>
      </c>
      <c r="I105" s="261"/>
      <c r="J105" s="261" t="s">
        <v>164</v>
      </c>
      <c r="K105" s="261"/>
      <c r="L105" s="261"/>
      <c r="M105" s="260"/>
      <c r="N105" s="281"/>
    </row>
    <row r="106" spans="1:14">
      <c r="A106" s="254"/>
      <c r="B106" s="260"/>
      <c r="C106" s="261"/>
      <c r="D106" s="263"/>
      <c r="E106" s="261"/>
      <c r="F106" s="261"/>
      <c r="G106" s="261"/>
      <c r="H106" s="260"/>
      <c r="I106" s="261"/>
      <c r="J106" s="261"/>
      <c r="K106" s="261"/>
      <c r="L106" s="261"/>
      <c r="M106" s="260"/>
      <c r="N106" s="281"/>
    </row>
    <row r="107" spans="1:14">
      <c r="A107" s="254"/>
      <c r="B107" s="260"/>
      <c r="C107" s="261"/>
      <c r="D107" s="263" t="s">
        <v>182</v>
      </c>
      <c r="E107" s="300">
        <v>49</v>
      </c>
      <c r="F107" s="295" t="s">
        <v>166</v>
      </c>
      <c r="G107" s="294">
        <v>2.2000000000000002</v>
      </c>
      <c r="H107" s="295" t="s">
        <v>166</v>
      </c>
      <c r="I107" s="294">
        <v>1</v>
      </c>
      <c r="J107" s="295">
        <v>1</v>
      </c>
      <c r="K107" s="295">
        <v>1</v>
      </c>
      <c r="L107" s="295" t="s">
        <v>167</v>
      </c>
      <c r="M107" s="306">
        <f>ROUND(E107*G107*I107*J107*K107,2)</f>
        <v>107.8</v>
      </c>
      <c r="N107" s="307" t="str">
        <f>F104</f>
        <v>M2</v>
      </c>
    </row>
    <row r="108" spans="1:14">
      <c r="A108" s="254"/>
      <c r="N108" s="318"/>
    </row>
    <row r="109" spans="1:14" ht="66">
      <c r="A109" s="254"/>
      <c r="B109" s="128" t="s">
        <v>198</v>
      </c>
      <c r="C109" s="122" t="s">
        <v>199</v>
      </c>
      <c r="D109" s="126" t="s">
        <v>200</v>
      </c>
      <c r="E109" s="113"/>
      <c r="F109" s="122" t="s">
        <v>197</v>
      </c>
      <c r="G109" s="290"/>
      <c r="H109" s="290"/>
      <c r="I109" s="290"/>
      <c r="J109" s="290"/>
      <c r="K109" s="290"/>
      <c r="L109" s="290"/>
      <c r="M109" s="175"/>
      <c r="N109" s="281"/>
    </row>
    <row r="110" spans="1:14">
      <c r="A110" s="254"/>
      <c r="B110" s="260"/>
      <c r="C110" s="260"/>
      <c r="D110" s="291"/>
      <c r="E110" s="299" t="s">
        <v>179</v>
      </c>
      <c r="F110" s="296">
        <v>193.48</v>
      </c>
      <c r="G110" s="293" t="s">
        <v>163</v>
      </c>
      <c r="H110" s="255" t="str">
        <f>C109</f>
        <v>ED-14457</v>
      </c>
      <c r="I110" s="261"/>
      <c r="J110" s="261" t="s">
        <v>164</v>
      </c>
      <c r="K110" s="261"/>
      <c r="L110" s="261"/>
      <c r="M110" s="260"/>
      <c r="N110" s="281"/>
    </row>
    <row r="111" spans="1:14">
      <c r="A111" s="254"/>
      <c r="B111" s="260"/>
      <c r="C111" s="261"/>
      <c r="D111" s="263"/>
      <c r="E111" s="261"/>
      <c r="F111" s="261"/>
      <c r="G111" s="261"/>
      <c r="H111" s="260"/>
      <c r="I111" s="261"/>
      <c r="J111" s="261"/>
      <c r="K111" s="261"/>
      <c r="L111" s="261"/>
      <c r="M111" s="260"/>
      <c r="N111" s="281"/>
    </row>
    <row r="112" spans="1:14">
      <c r="A112" s="254"/>
      <c r="B112" s="260"/>
      <c r="C112" s="261"/>
      <c r="D112" s="263" t="s">
        <v>182</v>
      </c>
      <c r="E112" s="300">
        <v>4</v>
      </c>
      <c r="F112" s="295" t="s">
        <v>166</v>
      </c>
      <c r="G112" s="294">
        <v>2.2000000000000002</v>
      </c>
      <c r="H112" s="295" t="s">
        <v>166</v>
      </c>
      <c r="I112" s="294">
        <v>1</v>
      </c>
      <c r="J112" s="295">
        <v>1</v>
      </c>
      <c r="K112" s="295">
        <v>1</v>
      </c>
      <c r="L112" s="295" t="s">
        <v>167</v>
      </c>
      <c r="M112" s="306">
        <f>ROUND(E112*G112*I112*J112*K112,2)</f>
        <v>8.8000000000000007</v>
      </c>
      <c r="N112" s="307" t="str">
        <f>F109</f>
        <v>M2</v>
      </c>
    </row>
    <row r="113" spans="1:14">
      <c r="A113" s="254"/>
      <c r="B113" s="260"/>
      <c r="C113" s="261"/>
      <c r="D113" s="263"/>
      <c r="E113" s="301"/>
      <c r="F113" s="260"/>
      <c r="G113" s="283"/>
      <c r="H113" s="260"/>
      <c r="I113" s="283"/>
      <c r="J113" s="260"/>
      <c r="K113" s="260"/>
      <c r="L113" s="260"/>
      <c r="M113" s="284"/>
      <c r="N113" s="307"/>
    </row>
    <row r="114" spans="1:14">
      <c r="A114" s="268"/>
      <c r="B114" s="270"/>
      <c r="C114" s="269"/>
      <c r="D114" s="302"/>
      <c r="E114" s="303"/>
      <c r="F114" s="270"/>
      <c r="G114" s="303"/>
      <c r="H114" s="270"/>
      <c r="I114" s="303"/>
      <c r="J114" s="270"/>
      <c r="K114" s="270"/>
      <c r="L114" s="270"/>
      <c r="M114" s="319"/>
      <c r="N114" s="320"/>
    </row>
    <row r="115" spans="1:14">
      <c r="A115" s="268"/>
      <c r="B115" s="130">
        <v>2</v>
      </c>
      <c r="C115" s="131"/>
      <c r="D115" s="132" t="s">
        <v>201</v>
      </c>
      <c r="E115" s="117"/>
      <c r="F115" s="117"/>
      <c r="G115" s="269"/>
      <c r="H115" s="271"/>
      <c r="I115" s="286"/>
      <c r="J115" s="286"/>
      <c r="K115" s="286"/>
      <c r="L115" s="286"/>
      <c r="M115" s="287"/>
      <c r="N115" s="288"/>
    </row>
    <row r="116" spans="1:14">
      <c r="A116" s="268"/>
      <c r="B116" s="304"/>
      <c r="C116" s="269"/>
      <c r="D116" s="117"/>
      <c r="E116" s="117"/>
      <c r="F116" s="117"/>
      <c r="G116" s="269"/>
      <c r="H116" s="271"/>
      <c r="I116" s="286"/>
      <c r="J116" s="286"/>
      <c r="K116" s="286"/>
      <c r="L116" s="286"/>
      <c r="M116" s="287"/>
      <c r="N116" s="288"/>
    </row>
    <row r="117" spans="1:14">
      <c r="A117" s="254"/>
      <c r="B117" s="255"/>
      <c r="C117" s="261"/>
      <c r="D117" s="191"/>
      <c r="E117" s="191"/>
      <c r="F117" s="191"/>
      <c r="G117" s="261"/>
      <c r="H117" s="298"/>
      <c r="I117" s="290"/>
      <c r="J117" s="290"/>
      <c r="K117" s="290"/>
      <c r="L117" s="290"/>
      <c r="M117" s="175"/>
      <c r="N117" s="281"/>
    </row>
    <row r="118" spans="1:14" ht="26.4">
      <c r="A118" s="254"/>
      <c r="B118" s="128" t="s">
        <v>16</v>
      </c>
      <c r="C118" s="122" t="s">
        <v>202</v>
      </c>
      <c r="D118" s="112" t="s">
        <v>203</v>
      </c>
      <c r="E118" s="113"/>
      <c r="F118" s="122" t="s">
        <v>161</v>
      </c>
      <c r="G118" s="290"/>
      <c r="H118" s="290"/>
      <c r="I118" s="290"/>
      <c r="J118" s="290"/>
      <c r="K118" s="290"/>
      <c r="L118" s="290"/>
      <c r="M118" s="175"/>
      <c r="N118" s="281"/>
    </row>
    <row r="119" spans="1:14">
      <c r="A119" s="254"/>
      <c r="B119" s="260"/>
      <c r="C119" s="260"/>
      <c r="D119" s="291"/>
      <c r="E119" s="267" t="s">
        <v>162</v>
      </c>
      <c r="F119" s="296">
        <v>873.6</v>
      </c>
      <c r="G119" s="293" t="s">
        <v>163</v>
      </c>
      <c r="H119" s="255" t="str">
        <f>C118</f>
        <v>CO-28390</v>
      </c>
      <c r="I119" s="261"/>
      <c r="J119" s="261" t="s">
        <v>164</v>
      </c>
      <c r="K119" s="261"/>
      <c r="L119" s="261"/>
      <c r="M119" s="260"/>
      <c r="N119" s="281"/>
    </row>
    <row r="120" spans="1:14">
      <c r="A120" s="254"/>
      <c r="B120" s="260"/>
      <c r="C120" s="261"/>
      <c r="D120" s="263"/>
      <c r="E120" s="261"/>
      <c r="F120" s="261"/>
      <c r="G120" s="261"/>
      <c r="H120" s="260"/>
      <c r="I120" s="261"/>
      <c r="J120" s="261"/>
      <c r="K120" s="261"/>
      <c r="L120" s="261"/>
      <c r="M120" s="260"/>
      <c r="N120" s="281"/>
    </row>
    <row r="121" spans="1:14">
      <c r="A121" s="254"/>
      <c r="B121" s="260"/>
      <c r="C121" s="283"/>
      <c r="D121" s="263" t="s">
        <v>204</v>
      </c>
      <c r="E121" s="294">
        <v>1</v>
      </c>
      <c r="F121" s="295" t="s">
        <v>166</v>
      </c>
      <c r="G121" s="294">
        <v>1</v>
      </c>
      <c r="H121" s="295" t="s">
        <v>166</v>
      </c>
      <c r="I121" s="294">
        <v>1</v>
      </c>
      <c r="J121" s="295">
        <v>1</v>
      </c>
      <c r="K121" s="295">
        <v>1</v>
      </c>
      <c r="L121" s="295" t="s">
        <v>167</v>
      </c>
      <c r="M121" s="306">
        <f>ROUND(E121*G121*I121*J121*K121,2)</f>
        <v>1</v>
      </c>
      <c r="N121" s="307" t="str">
        <f>F118</f>
        <v>UNID</v>
      </c>
    </row>
    <row r="122" spans="1:14">
      <c r="A122" s="254"/>
      <c r="B122" s="260"/>
      <c r="C122" s="283"/>
      <c r="D122" s="263"/>
      <c r="E122" s="283"/>
      <c r="F122" s="260"/>
      <c r="G122" s="283"/>
      <c r="H122" s="260"/>
      <c r="I122" s="283"/>
      <c r="J122" s="255"/>
      <c r="K122" s="255"/>
      <c r="L122" s="255"/>
      <c r="M122" s="284"/>
      <c r="N122" s="307"/>
    </row>
    <row r="123" spans="1:14" ht="26.4">
      <c r="A123" s="254"/>
      <c r="B123" s="128" t="s">
        <v>20</v>
      </c>
      <c r="C123" s="122" t="s">
        <v>205</v>
      </c>
      <c r="D123" s="112" t="s">
        <v>206</v>
      </c>
      <c r="E123" s="113"/>
      <c r="F123" s="127" t="s">
        <v>190</v>
      </c>
      <c r="G123" s="290"/>
      <c r="H123" s="290"/>
      <c r="I123" s="290"/>
      <c r="J123" s="290"/>
      <c r="K123" s="290"/>
      <c r="L123" s="261"/>
      <c r="M123" s="260"/>
      <c r="N123" s="281"/>
    </row>
    <row r="124" spans="1:14">
      <c r="A124" s="254"/>
      <c r="B124" s="260"/>
      <c r="C124" s="260"/>
      <c r="D124" s="291"/>
      <c r="E124" s="267" t="s">
        <v>191</v>
      </c>
      <c r="F124" s="296">
        <v>79.09</v>
      </c>
      <c r="G124" s="293" t="s">
        <v>163</v>
      </c>
      <c r="H124" s="255" t="str">
        <f>C123</f>
        <v>CO-28388</v>
      </c>
      <c r="I124" s="261"/>
      <c r="J124" s="261" t="s">
        <v>164</v>
      </c>
      <c r="K124" s="261"/>
      <c r="L124" s="261"/>
      <c r="M124" s="260"/>
      <c r="N124" s="281"/>
    </row>
    <row r="125" spans="1:14">
      <c r="A125" s="254"/>
      <c r="B125" s="260"/>
      <c r="C125" s="261"/>
      <c r="D125" s="263"/>
      <c r="E125" s="261"/>
      <c r="F125" s="261"/>
      <c r="G125" s="261"/>
      <c r="H125" s="260"/>
      <c r="I125" s="261"/>
      <c r="J125" s="261"/>
      <c r="K125" s="261"/>
      <c r="L125" s="261"/>
      <c r="M125" s="260"/>
      <c r="N125" s="281"/>
    </row>
    <row r="126" spans="1:14">
      <c r="A126" s="254"/>
      <c r="B126" s="260"/>
      <c r="C126" s="283"/>
      <c r="D126" s="263" t="s">
        <v>207</v>
      </c>
      <c r="E126" s="294">
        <v>80</v>
      </c>
      <c r="F126" s="295" t="s">
        <v>166</v>
      </c>
      <c r="G126" s="294">
        <v>1</v>
      </c>
      <c r="H126" s="295" t="s">
        <v>166</v>
      </c>
      <c r="I126" s="294">
        <v>1</v>
      </c>
      <c r="J126" s="295">
        <v>1</v>
      </c>
      <c r="K126" s="295">
        <v>1</v>
      </c>
      <c r="L126" s="295" t="s">
        <v>167</v>
      </c>
      <c r="M126" s="306">
        <f>ROUND(E126*G126*I126*J126*K126,2)</f>
        <v>80</v>
      </c>
      <c r="N126" s="307" t="str">
        <f>F123</f>
        <v>M</v>
      </c>
    </row>
    <row r="127" spans="1:14">
      <c r="A127" s="254"/>
      <c r="B127" s="261"/>
      <c r="C127" s="261"/>
      <c r="D127" s="261"/>
      <c r="E127" s="261"/>
      <c r="F127" s="261"/>
      <c r="G127" s="261"/>
      <c r="H127" s="260"/>
      <c r="I127" s="261"/>
      <c r="J127" s="261"/>
      <c r="K127" s="261"/>
      <c r="L127" s="261"/>
      <c r="M127" s="260"/>
      <c r="N127" s="307"/>
    </row>
    <row r="128" spans="1:14">
      <c r="A128" s="254"/>
      <c r="B128" s="128" t="s">
        <v>24</v>
      </c>
      <c r="C128" s="122" t="s">
        <v>208</v>
      </c>
      <c r="D128" s="112" t="s">
        <v>209</v>
      </c>
      <c r="E128" s="113"/>
      <c r="F128" s="127" t="s">
        <v>210</v>
      </c>
      <c r="G128" s="290"/>
      <c r="H128" s="290"/>
      <c r="I128" s="290"/>
      <c r="J128" s="290"/>
      <c r="K128" s="290"/>
      <c r="L128" s="290"/>
      <c r="M128" s="175"/>
      <c r="N128" s="307"/>
    </row>
    <row r="129" spans="1:20">
      <c r="A129" s="254"/>
      <c r="B129" s="260"/>
      <c r="C129" s="260"/>
      <c r="D129" s="291"/>
      <c r="E129" s="267" t="s">
        <v>211</v>
      </c>
      <c r="F129" s="296">
        <v>2020.53</v>
      </c>
      <c r="G129" s="293" t="s">
        <v>163</v>
      </c>
      <c r="H129" s="255" t="str">
        <f>C128</f>
        <v>CO-27422</v>
      </c>
      <c r="I129" s="261"/>
      <c r="J129" s="261" t="s">
        <v>164</v>
      </c>
      <c r="K129" s="261"/>
      <c r="L129" s="261"/>
      <c r="M129" s="260"/>
      <c r="N129" s="281"/>
    </row>
    <row r="130" spans="1:20">
      <c r="A130" s="254"/>
      <c r="B130" s="260"/>
      <c r="C130" s="261"/>
      <c r="D130" s="263"/>
      <c r="E130" s="261"/>
      <c r="F130" s="261"/>
      <c r="G130" s="261">
        <v>1</v>
      </c>
      <c r="H130" s="260"/>
      <c r="I130" s="261"/>
      <c r="J130" s="261"/>
      <c r="K130" s="261"/>
      <c r="L130" s="261"/>
      <c r="M130" s="260"/>
      <c r="N130" s="281"/>
      <c r="T130" s="327"/>
    </row>
    <row r="131" spans="1:20">
      <c r="A131" s="254"/>
      <c r="B131" s="260"/>
      <c r="C131" s="283"/>
      <c r="D131" s="263" t="s">
        <v>212</v>
      </c>
      <c r="E131" s="294">
        <v>2</v>
      </c>
      <c r="F131" s="295" t="s">
        <v>166</v>
      </c>
      <c r="G131" s="294">
        <v>1</v>
      </c>
      <c r="H131" s="295" t="s">
        <v>166</v>
      </c>
      <c r="I131" s="294">
        <v>1</v>
      </c>
      <c r="J131" s="295">
        <v>1</v>
      </c>
      <c r="K131" s="295">
        <v>1</v>
      </c>
      <c r="L131" s="295" t="s">
        <v>167</v>
      </c>
      <c r="M131" s="316">
        <f t="shared" ref="M131" si="0">ROUND(E131*G131*I131*J131*K131,2)</f>
        <v>2</v>
      </c>
      <c r="N131" s="317" t="str">
        <f>F128</f>
        <v>PR A1</v>
      </c>
    </row>
    <row r="132" spans="1:20">
      <c r="A132" s="254"/>
      <c r="B132" s="260"/>
      <c r="C132" s="283"/>
      <c r="D132" s="263"/>
      <c r="E132" s="283"/>
      <c r="F132" s="260"/>
      <c r="G132" s="283"/>
      <c r="H132" s="260"/>
      <c r="I132" s="283"/>
      <c r="J132" s="260"/>
      <c r="K132" s="260"/>
      <c r="L132" s="260"/>
      <c r="M132" s="326"/>
      <c r="N132" s="317"/>
    </row>
    <row r="133" spans="1:20">
      <c r="A133" s="254"/>
      <c r="B133" s="128" t="s">
        <v>28</v>
      </c>
      <c r="C133" s="122" t="s">
        <v>213</v>
      </c>
      <c r="D133" s="112" t="s">
        <v>214</v>
      </c>
      <c r="E133" s="113"/>
      <c r="F133" s="127" t="s">
        <v>215</v>
      </c>
      <c r="G133" s="290"/>
      <c r="H133" s="290"/>
      <c r="I133" s="290"/>
      <c r="J133" s="290"/>
      <c r="K133" s="290"/>
      <c r="L133" s="290"/>
      <c r="M133" s="175"/>
      <c r="N133" s="281"/>
    </row>
    <row r="134" spans="1:20">
      <c r="A134" s="254"/>
      <c r="B134" s="260"/>
      <c r="C134" s="260"/>
      <c r="D134" s="291"/>
      <c r="E134" s="267" t="s">
        <v>211</v>
      </c>
      <c r="F134" s="296">
        <v>1480.18</v>
      </c>
      <c r="G134" s="293" t="s">
        <v>163</v>
      </c>
      <c r="H134" s="255" t="str">
        <f>C133</f>
        <v>CO-27427</v>
      </c>
      <c r="I134" s="261"/>
      <c r="J134" s="261" t="s">
        <v>164</v>
      </c>
      <c r="K134" s="261"/>
      <c r="L134" s="261"/>
      <c r="M134" s="260"/>
      <c r="N134" s="281"/>
    </row>
    <row r="135" spans="1:20">
      <c r="A135" s="254"/>
      <c r="B135" s="260"/>
      <c r="C135" s="261"/>
      <c r="D135" s="263"/>
      <c r="E135" s="261"/>
      <c r="F135" s="261"/>
      <c r="G135" s="261"/>
      <c r="H135" s="260"/>
      <c r="I135" s="261"/>
      <c r="J135" s="261"/>
      <c r="K135" s="261"/>
      <c r="L135" s="261"/>
      <c r="M135" s="260"/>
      <c r="N135" s="281"/>
      <c r="P135" s="327"/>
    </row>
    <row r="136" spans="1:20">
      <c r="A136" s="321"/>
      <c r="B136" s="260"/>
      <c r="C136" s="283"/>
      <c r="D136" s="263" t="s">
        <v>216</v>
      </c>
      <c r="E136" s="294">
        <v>2</v>
      </c>
      <c r="F136" s="295" t="s">
        <v>166</v>
      </c>
      <c r="G136" s="294">
        <v>1</v>
      </c>
      <c r="H136" s="295" t="s">
        <v>166</v>
      </c>
      <c r="I136" s="294">
        <v>1</v>
      </c>
      <c r="J136" s="295">
        <v>1</v>
      </c>
      <c r="K136" s="295">
        <v>1</v>
      </c>
      <c r="L136" s="295" t="s">
        <v>167</v>
      </c>
      <c r="M136" s="306">
        <f>ROUND(E136*G136*I136*J136*K136,2)</f>
        <v>2</v>
      </c>
      <c r="N136" s="307" t="str">
        <f>F133</f>
        <v xml:space="preserve">PR A1 </v>
      </c>
      <c r="O136" s="328"/>
    </row>
    <row r="137" spans="1:20">
      <c r="A137" s="254"/>
      <c r="B137" s="260"/>
      <c r="C137" s="155"/>
      <c r="D137" s="98"/>
      <c r="E137" s="155"/>
      <c r="F137" s="81"/>
      <c r="G137" s="155"/>
      <c r="I137" s="155"/>
      <c r="J137" s="81"/>
      <c r="K137" s="81"/>
      <c r="L137" s="81"/>
      <c r="M137" s="310"/>
      <c r="N137" s="281"/>
      <c r="O137" s="328"/>
    </row>
    <row r="138" spans="1:20">
      <c r="A138" s="254"/>
      <c r="B138" s="128" t="s">
        <v>32</v>
      </c>
      <c r="C138" s="122" t="s">
        <v>217</v>
      </c>
      <c r="D138" s="112" t="s">
        <v>218</v>
      </c>
      <c r="E138" s="113"/>
      <c r="F138" s="127" t="s">
        <v>215</v>
      </c>
      <c r="G138" s="290"/>
      <c r="H138" s="290"/>
      <c r="I138" s="290"/>
      <c r="J138" s="290"/>
      <c r="K138" s="290"/>
      <c r="L138" s="290"/>
      <c r="M138" s="175"/>
      <c r="N138" s="281"/>
    </row>
    <row r="139" spans="1:20">
      <c r="A139" s="254"/>
      <c r="B139" s="322"/>
      <c r="C139" s="260"/>
      <c r="D139" s="291"/>
      <c r="E139" s="267" t="s">
        <v>211</v>
      </c>
      <c r="F139" s="296">
        <v>2180.8200000000002</v>
      </c>
      <c r="G139" s="293" t="s">
        <v>163</v>
      </c>
      <c r="H139" s="255" t="str">
        <f>C138</f>
        <v>CO-27428</v>
      </c>
      <c r="I139" s="261"/>
      <c r="J139" s="261" t="s">
        <v>164</v>
      </c>
      <c r="K139" s="261"/>
      <c r="L139" s="261"/>
      <c r="M139" s="260"/>
      <c r="N139" s="281"/>
    </row>
    <row r="140" spans="1:20">
      <c r="A140" s="254"/>
      <c r="B140" s="260"/>
      <c r="C140" s="261"/>
      <c r="D140" s="263"/>
      <c r="E140" s="261"/>
      <c r="F140" s="261"/>
      <c r="G140" s="261"/>
      <c r="H140" s="260"/>
      <c r="I140" s="261"/>
      <c r="J140" s="261"/>
      <c r="K140" s="261"/>
      <c r="L140" s="261"/>
      <c r="M140" s="260"/>
      <c r="N140" s="281"/>
    </row>
    <row r="141" spans="1:20">
      <c r="A141" s="254"/>
      <c r="B141" s="260"/>
      <c r="C141" s="283"/>
      <c r="D141" s="263" t="s">
        <v>219</v>
      </c>
      <c r="E141" s="294">
        <v>6</v>
      </c>
      <c r="F141" s="295" t="s">
        <v>166</v>
      </c>
      <c r="G141" s="294">
        <v>1</v>
      </c>
      <c r="H141" s="295" t="s">
        <v>166</v>
      </c>
      <c r="I141" s="294">
        <v>1</v>
      </c>
      <c r="J141" s="295">
        <v>1</v>
      </c>
      <c r="K141" s="295">
        <v>1</v>
      </c>
      <c r="L141" s="295" t="s">
        <v>167</v>
      </c>
      <c r="M141" s="306">
        <f>ROUND(E141*G141*I141*J141*K141,2)</f>
        <v>6</v>
      </c>
      <c r="N141" s="307" t="str">
        <f>F138</f>
        <v xml:space="preserve">PR A1 </v>
      </c>
    </row>
    <row r="142" spans="1:20">
      <c r="A142" s="254"/>
      <c r="B142" s="260"/>
      <c r="C142" s="261"/>
      <c r="D142" s="263"/>
      <c r="E142" s="261"/>
      <c r="F142" s="261"/>
      <c r="G142" s="261"/>
      <c r="H142" s="260"/>
      <c r="I142" s="261"/>
      <c r="J142" s="261"/>
      <c r="K142" s="261"/>
      <c r="L142" s="261"/>
      <c r="M142" s="260"/>
      <c r="N142" s="281"/>
    </row>
    <row r="143" spans="1:20">
      <c r="A143" s="254"/>
      <c r="B143" s="128" t="s">
        <v>220</v>
      </c>
      <c r="C143" s="122" t="s">
        <v>221</v>
      </c>
      <c r="D143" s="112" t="s">
        <v>222</v>
      </c>
      <c r="E143" s="113"/>
      <c r="F143" s="127" t="s">
        <v>215</v>
      </c>
      <c r="G143" s="290"/>
      <c r="H143" s="290"/>
      <c r="I143" s="290"/>
      <c r="J143" s="290"/>
      <c r="K143" s="290"/>
      <c r="L143" s="290"/>
      <c r="M143" s="175"/>
      <c r="N143" s="281"/>
    </row>
    <row r="144" spans="1:20">
      <c r="A144" s="254"/>
      <c r="B144" s="260"/>
      <c r="C144" s="260"/>
      <c r="D144" s="291"/>
      <c r="E144" s="267" t="s">
        <v>211</v>
      </c>
      <c r="F144" s="296">
        <v>1730.34</v>
      </c>
      <c r="G144" s="293" t="s">
        <v>163</v>
      </c>
      <c r="H144" s="255" t="str">
        <f>C143</f>
        <v>CO-27430</v>
      </c>
      <c r="I144" s="261"/>
      <c r="J144" s="261" t="s">
        <v>164</v>
      </c>
      <c r="K144" s="261"/>
      <c r="L144" s="261"/>
      <c r="M144" s="260"/>
      <c r="N144" s="281"/>
    </row>
    <row r="145" spans="1:14">
      <c r="A145" s="254"/>
      <c r="B145" s="260"/>
      <c r="C145" s="261"/>
      <c r="D145" s="263"/>
      <c r="E145" s="261"/>
      <c r="F145" s="261"/>
      <c r="G145" s="261"/>
      <c r="H145" s="260"/>
      <c r="I145" s="261"/>
      <c r="J145" s="261"/>
      <c r="K145" s="261"/>
      <c r="L145" s="261"/>
      <c r="M145" s="260"/>
      <c r="N145" s="281"/>
    </row>
    <row r="146" spans="1:14">
      <c r="A146" s="254"/>
      <c r="B146" s="260"/>
      <c r="C146" s="283"/>
      <c r="D146" s="263" t="s">
        <v>223</v>
      </c>
      <c r="E146" s="294">
        <v>2</v>
      </c>
      <c r="F146" s="295" t="s">
        <v>166</v>
      </c>
      <c r="G146" s="294">
        <v>1</v>
      </c>
      <c r="H146" s="295" t="s">
        <v>166</v>
      </c>
      <c r="I146" s="294">
        <v>1</v>
      </c>
      <c r="J146" s="295">
        <v>1</v>
      </c>
      <c r="K146" s="295">
        <v>1</v>
      </c>
      <c r="L146" s="295" t="s">
        <v>167</v>
      </c>
      <c r="M146" s="306">
        <f>ROUND(E146*G146*I146*J146*K146,2)</f>
        <v>2</v>
      </c>
      <c r="N146" s="307" t="str">
        <f>F143</f>
        <v xml:space="preserve">PR A1 </v>
      </c>
    </row>
    <row r="147" spans="1:14">
      <c r="A147" s="321"/>
      <c r="B147" s="260"/>
      <c r="C147" s="261"/>
      <c r="D147" s="263"/>
      <c r="E147" s="261"/>
      <c r="F147" s="261"/>
      <c r="G147" s="261"/>
      <c r="H147" s="260"/>
      <c r="I147" s="261"/>
      <c r="J147" s="261"/>
      <c r="K147" s="261"/>
      <c r="L147" s="261"/>
      <c r="M147" s="260"/>
      <c r="N147" s="281"/>
    </row>
    <row r="148" spans="1:14">
      <c r="A148" s="254"/>
      <c r="B148" s="128" t="s">
        <v>224</v>
      </c>
      <c r="C148" s="122" t="s">
        <v>225</v>
      </c>
      <c r="D148" s="112" t="s">
        <v>226</v>
      </c>
      <c r="E148" s="113"/>
      <c r="F148" s="127" t="s">
        <v>215</v>
      </c>
      <c r="G148" s="290"/>
      <c r="H148" s="290"/>
      <c r="I148" s="290"/>
      <c r="J148" s="290"/>
      <c r="K148" s="290"/>
      <c r="L148" s="290"/>
      <c r="M148" s="175"/>
      <c r="N148" s="281"/>
    </row>
    <row r="149" spans="1:14">
      <c r="A149" s="254"/>
      <c r="B149" s="260"/>
      <c r="C149" s="260"/>
      <c r="D149" s="291"/>
      <c r="E149" s="267" t="s">
        <v>211</v>
      </c>
      <c r="F149" s="296">
        <v>1808.2</v>
      </c>
      <c r="G149" s="293" t="s">
        <v>163</v>
      </c>
      <c r="H149" s="255" t="str">
        <f>C148</f>
        <v>CO-27431</v>
      </c>
      <c r="I149" s="261"/>
      <c r="J149" s="261" t="s">
        <v>164</v>
      </c>
      <c r="K149" s="261"/>
      <c r="L149" s="261"/>
      <c r="M149" s="260"/>
      <c r="N149" s="281"/>
    </row>
    <row r="150" spans="1:14">
      <c r="A150" s="254"/>
      <c r="B150" s="260"/>
      <c r="C150" s="261"/>
      <c r="D150" s="263"/>
      <c r="E150" s="261"/>
      <c r="F150" s="261"/>
      <c r="G150" s="261"/>
      <c r="H150" s="260"/>
      <c r="I150" s="261"/>
      <c r="J150" s="261"/>
      <c r="K150" s="261"/>
      <c r="L150" s="261"/>
      <c r="M150" s="260"/>
      <c r="N150" s="281"/>
    </row>
    <row r="151" spans="1:14">
      <c r="A151" s="254"/>
      <c r="B151" s="260"/>
      <c r="C151" s="283"/>
      <c r="D151" s="263" t="s">
        <v>227</v>
      </c>
      <c r="E151" s="294">
        <v>2</v>
      </c>
      <c r="F151" s="295" t="s">
        <v>166</v>
      </c>
      <c r="G151" s="294">
        <v>1</v>
      </c>
      <c r="H151" s="295" t="s">
        <v>166</v>
      </c>
      <c r="I151" s="294">
        <v>1</v>
      </c>
      <c r="J151" s="295">
        <v>1</v>
      </c>
      <c r="K151" s="295">
        <v>1</v>
      </c>
      <c r="L151" s="295" t="s">
        <v>167</v>
      </c>
      <c r="M151" s="306">
        <f>ROUND(E151*G151*I151*J151*K151,2)</f>
        <v>2</v>
      </c>
      <c r="N151" s="307" t="str">
        <f>F148</f>
        <v xml:space="preserve">PR A1 </v>
      </c>
    </row>
    <row r="152" spans="1:14">
      <c r="A152" s="254"/>
      <c r="B152" s="260"/>
      <c r="C152" s="283"/>
      <c r="D152" s="263"/>
      <c r="E152" s="283"/>
      <c r="F152" s="260"/>
      <c r="G152" s="283"/>
      <c r="H152" s="260"/>
      <c r="I152" s="283"/>
      <c r="J152" s="260"/>
      <c r="K152" s="260"/>
      <c r="L152" s="260"/>
      <c r="M152" s="284"/>
      <c r="N152" s="307"/>
    </row>
    <row r="153" spans="1:14">
      <c r="A153" s="321"/>
      <c r="B153" s="81"/>
      <c r="C153" s="155"/>
      <c r="D153" s="98"/>
      <c r="E153" s="155"/>
      <c r="F153" s="81"/>
      <c r="G153" s="155"/>
      <c r="I153" s="155"/>
      <c r="J153" s="81"/>
      <c r="K153" s="81"/>
      <c r="L153" s="81"/>
      <c r="M153" s="310"/>
      <c r="N153" s="311"/>
    </row>
    <row r="154" spans="1:14">
      <c r="A154" s="254"/>
      <c r="B154" s="128" t="s">
        <v>228</v>
      </c>
      <c r="C154" s="122" t="s">
        <v>229</v>
      </c>
      <c r="D154" s="112" t="s">
        <v>230</v>
      </c>
      <c r="E154" s="113"/>
      <c r="F154" s="127" t="s">
        <v>215</v>
      </c>
      <c r="G154" s="290"/>
      <c r="H154" s="290"/>
      <c r="I154" s="290"/>
      <c r="J154" s="290"/>
      <c r="K154" s="290"/>
      <c r="L154" s="290"/>
      <c r="M154" s="175"/>
      <c r="N154" s="281"/>
    </row>
    <row r="155" spans="1:14">
      <c r="A155" s="254"/>
      <c r="B155" s="260"/>
      <c r="C155" s="260"/>
      <c r="D155" s="291"/>
      <c r="E155" s="267" t="s">
        <v>211</v>
      </c>
      <c r="F155" s="296">
        <v>1352.47</v>
      </c>
      <c r="G155" s="293" t="s">
        <v>163</v>
      </c>
      <c r="H155" s="255" t="str">
        <f>C154</f>
        <v xml:space="preserve">CO-27426 </v>
      </c>
      <c r="I155" s="261"/>
      <c r="J155" s="261" t="s">
        <v>164</v>
      </c>
      <c r="K155" s="261"/>
      <c r="L155" s="261"/>
      <c r="M155" s="260"/>
      <c r="N155" s="281"/>
    </row>
    <row r="156" spans="1:14">
      <c r="A156" s="254"/>
      <c r="B156" s="260"/>
      <c r="C156" s="261"/>
      <c r="D156" s="263"/>
      <c r="E156" s="261"/>
      <c r="F156" s="261"/>
      <c r="G156" s="261"/>
      <c r="H156" s="260"/>
      <c r="I156" s="261"/>
      <c r="J156" s="261"/>
      <c r="K156" s="261"/>
      <c r="L156" s="261"/>
      <c r="M156" s="260"/>
      <c r="N156" s="281"/>
    </row>
    <row r="157" spans="1:14">
      <c r="A157" s="254"/>
      <c r="B157" s="260"/>
      <c r="C157" s="283"/>
      <c r="D157" s="263" t="s">
        <v>231</v>
      </c>
      <c r="E157" s="294">
        <v>2</v>
      </c>
      <c r="F157" s="295" t="s">
        <v>166</v>
      </c>
      <c r="G157" s="294">
        <v>1</v>
      </c>
      <c r="H157" s="295" t="s">
        <v>166</v>
      </c>
      <c r="I157" s="294">
        <v>1</v>
      </c>
      <c r="J157" s="295">
        <v>1</v>
      </c>
      <c r="K157" s="295">
        <v>1</v>
      </c>
      <c r="L157" s="295" t="s">
        <v>167</v>
      </c>
      <c r="M157" s="306">
        <f>ROUND(E157*G157*I157*J157*K157,2)</f>
        <v>2</v>
      </c>
      <c r="N157" s="307" t="str">
        <f>F154</f>
        <v xml:space="preserve">PR A1 </v>
      </c>
    </row>
    <row r="158" spans="1:14">
      <c r="A158" s="254"/>
      <c r="B158" s="260"/>
      <c r="C158" s="283"/>
      <c r="D158" s="263"/>
      <c r="E158" s="283"/>
      <c r="F158" s="260"/>
      <c r="G158" s="283"/>
      <c r="H158" s="260"/>
      <c r="I158" s="283"/>
      <c r="J158" s="260"/>
      <c r="K158" s="260"/>
      <c r="L158" s="260"/>
      <c r="M158" s="284"/>
      <c r="N158" s="307"/>
    </row>
    <row r="159" spans="1:14">
      <c r="A159" s="268"/>
      <c r="B159" s="270"/>
      <c r="C159" s="269"/>
      <c r="D159" s="302"/>
      <c r="E159" s="303"/>
      <c r="F159" s="270"/>
      <c r="G159" s="303"/>
      <c r="H159" s="270"/>
      <c r="I159" s="303"/>
      <c r="J159" s="270"/>
      <c r="K159" s="270"/>
      <c r="L159" s="270"/>
      <c r="M159" s="319"/>
      <c r="N159" s="320"/>
    </row>
    <row r="160" spans="1:14">
      <c r="A160" s="268"/>
      <c r="B160" s="130">
        <v>3</v>
      </c>
      <c r="C160" s="138"/>
      <c r="D160" s="132" t="s">
        <v>232</v>
      </c>
      <c r="E160" s="269"/>
      <c r="F160" s="269"/>
      <c r="G160" s="269"/>
      <c r="H160" s="270"/>
      <c r="I160" s="269"/>
      <c r="J160" s="269"/>
      <c r="K160" s="269"/>
      <c r="L160" s="269"/>
      <c r="M160" s="270"/>
      <c r="N160" s="288"/>
    </row>
    <row r="161" spans="1:14">
      <c r="A161" s="268"/>
      <c r="B161" s="304"/>
      <c r="C161" s="269"/>
      <c r="D161" s="132"/>
      <c r="E161" s="269"/>
      <c r="F161" s="269"/>
      <c r="G161" s="269"/>
      <c r="H161" s="270"/>
      <c r="I161" s="269"/>
      <c r="J161" s="269"/>
      <c r="K161" s="269"/>
      <c r="L161" s="269"/>
      <c r="M161" s="270"/>
      <c r="N161" s="288"/>
    </row>
    <row r="162" spans="1:14" ht="52.2" customHeight="1">
      <c r="A162" s="254"/>
      <c r="B162" s="297"/>
      <c r="C162" s="261"/>
      <c r="D162" s="140"/>
      <c r="E162" s="191"/>
      <c r="F162" s="191"/>
      <c r="G162" s="261"/>
      <c r="H162" s="298"/>
      <c r="I162" s="290"/>
      <c r="J162" s="290"/>
      <c r="K162" s="329"/>
      <c r="L162" s="260"/>
      <c r="M162" s="326"/>
      <c r="N162" s="317"/>
    </row>
    <row r="163" spans="1:14">
      <c r="A163" s="254"/>
      <c r="B163" s="139" t="s">
        <v>36</v>
      </c>
      <c r="C163" s="135"/>
      <c r="D163" s="140" t="s">
        <v>233</v>
      </c>
      <c r="E163" s="191"/>
      <c r="F163" s="191"/>
      <c r="G163" s="261"/>
      <c r="H163" s="298"/>
      <c r="I163" s="290"/>
      <c r="J163" s="290"/>
      <c r="K163" s="329"/>
      <c r="L163" s="260"/>
      <c r="M163" s="326"/>
      <c r="N163" s="317"/>
    </row>
    <row r="164" spans="1:14">
      <c r="A164" s="254"/>
      <c r="B164" s="260"/>
      <c r="C164" s="283"/>
      <c r="D164" s="323"/>
      <c r="E164" s="283"/>
      <c r="F164" s="260"/>
      <c r="G164" s="283"/>
      <c r="H164" s="260"/>
      <c r="I164" s="283"/>
      <c r="J164" s="260"/>
      <c r="K164" s="260"/>
      <c r="L164" s="260"/>
      <c r="M164" s="284"/>
      <c r="N164" s="307"/>
    </row>
    <row r="165" spans="1:14" ht="39.6">
      <c r="A165" s="254"/>
      <c r="B165" s="128" t="s">
        <v>43</v>
      </c>
      <c r="C165" s="122" t="s">
        <v>234</v>
      </c>
      <c r="D165" s="126" t="s">
        <v>235</v>
      </c>
      <c r="E165" s="113"/>
      <c r="F165" s="127" t="s">
        <v>236</v>
      </c>
      <c r="G165" s="290"/>
      <c r="H165" s="290"/>
      <c r="I165" s="290"/>
      <c r="J165" s="290"/>
      <c r="K165" s="290"/>
      <c r="L165" s="290"/>
      <c r="M165" s="175"/>
      <c r="N165" s="281"/>
    </row>
    <row r="166" spans="1:14">
      <c r="A166" s="324" t="s">
        <v>237</v>
      </c>
      <c r="B166" s="260"/>
      <c r="C166" s="260"/>
      <c r="D166" s="291"/>
      <c r="E166" s="267" t="s">
        <v>238</v>
      </c>
      <c r="F166" s="296">
        <v>281.05</v>
      </c>
      <c r="G166" s="293" t="s">
        <v>163</v>
      </c>
      <c r="H166" s="255" t="str">
        <f>C165</f>
        <v>ED-48443</v>
      </c>
      <c r="I166" s="261"/>
      <c r="J166" s="261" t="s">
        <v>164</v>
      </c>
      <c r="K166" s="261"/>
      <c r="L166" s="261"/>
      <c r="M166" s="260"/>
      <c r="N166" s="281"/>
    </row>
    <row r="167" spans="1:14">
      <c r="A167" s="254"/>
      <c r="B167" s="260"/>
      <c r="C167" s="261"/>
      <c r="D167" s="263"/>
      <c r="E167" s="261"/>
      <c r="F167" s="261"/>
      <c r="G167" s="261"/>
      <c r="H167" s="260"/>
      <c r="I167" s="261"/>
      <c r="J167" s="261"/>
      <c r="K167" s="261"/>
      <c r="L167" s="261"/>
      <c r="M167" s="260"/>
      <c r="N167" s="281"/>
    </row>
    <row r="168" spans="1:14">
      <c r="A168" s="254"/>
      <c r="B168" s="260"/>
      <c r="C168" s="283"/>
      <c r="D168" s="323" t="s">
        <v>239</v>
      </c>
      <c r="E168" s="294">
        <v>1</v>
      </c>
      <c r="F168" s="295" t="s">
        <v>166</v>
      </c>
      <c r="G168" s="294">
        <v>1</v>
      </c>
      <c r="H168" s="295" t="s">
        <v>166</v>
      </c>
      <c r="I168" s="294">
        <v>0.15</v>
      </c>
      <c r="J168" s="295">
        <v>1</v>
      </c>
      <c r="K168" s="295">
        <v>15</v>
      </c>
      <c r="L168" s="295" t="s">
        <v>167</v>
      </c>
      <c r="M168" s="312">
        <f>ROUND(E168*G168*I168*J168*K168,2)</f>
        <v>2.25</v>
      </c>
      <c r="N168" s="313" t="str">
        <f>$F$165</f>
        <v>M3</v>
      </c>
    </row>
    <row r="169" spans="1:14">
      <c r="A169" s="254"/>
      <c r="B169" s="260"/>
      <c r="C169" s="283"/>
      <c r="D169" s="323" t="s">
        <v>240</v>
      </c>
      <c r="E169" s="294">
        <v>4.4000000000000004</v>
      </c>
      <c r="F169" s="295" t="s">
        <v>166</v>
      </c>
      <c r="G169" s="294">
        <v>1</v>
      </c>
      <c r="H169" s="295" t="s">
        <v>166</v>
      </c>
      <c r="I169" s="294">
        <v>0.15</v>
      </c>
      <c r="J169" s="295">
        <v>1</v>
      </c>
      <c r="K169" s="295">
        <v>6</v>
      </c>
      <c r="L169" s="295" t="s">
        <v>167</v>
      </c>
      <c r="M169" s="312">
        <f t="shared" ref="M169:M172" si="1">ROUND(E169*G169*I169*J169*K169,2)</f>
        <v>3.96</v>
      </c>
      <c r="N169" s="313" t="str">
        <f t="shared" ref="N169:N175" si="2">$F$165</f>
        <v>M3</v>
      </c>
    </row>
    <row r="170" spans="1:14">
      <c r="A170" s="254"/>
      <c r="B170" s="260"/>
      <c r="C170" s="283"/>
      <c r="D170" s="323" t="s">
        <v>240</v>
      </c>
      <c r="E170" s="294">
        <v>26</v>
      </c>
      <c r="F170" s="295" t="s">
        <v>166</v>
      </c>
      <c r="G170" s="294">
        <v>1</v>
      </c>
      <c r="H170" s="295" t="s">
        <v>166</v>
      </c>
      <c r="I170" s="294">
        <v>0.15</v>
      </c>
      <c r="J170" s="295">
        <v>1</v>
      </c>
      <c r="K170" s="295">
        <v>1</v>
      </c>
      <c r="L170" s="295" t="s">
        <v>167</v>
      </c>
      <c r="M170" s="312">
        <f t="shared" si="1"/>
        <v>3.9</v>
      </c>
      <c r="N170" s="313" t="str">
        <f t="shared" si="2"/>
        <v>M3</v>
      </c>
    </row>
    <row r="171" spans="1:14">
      <c r="A171" s="324" t="s">
        <v>237</v>
      </c>
      <c r="B171" s="260"/>
      <c r="C171" s="283"/>
      <c r="D171" s="323" t="s">
        <v>240</v>
      </c>
      <c r="E171" s="294">
        <v>2.6</v>
      </c>
      <c r="F171" s="295" t="s">
        <v>166</v>
      </c>
      <c r="G171" s="294">
        <v>1</v>
      </c>
      <c r="H171" s="295" t="s">
        <v>166</v>
      </c>
      <c r="I171" s="294">
        <v>0.15</v>
      </c>
      <c r="J171" s="295">
        <v>1</v>
      </c>
      <c r="K171" s="295">
        <v>3</v>
      </c>
      <c r="L171" s="295" t="s">
        <v>167</v>
      </c>
      <c r="M171" s="312">
        <f t="shared" si="1"/>
        <v>1.17</v>
      </c>
      <c r="N171" s="313" t="str">
        <f t="shared" si="2"/>
        <v>M3</v>
      </c>
    </row>
    <row r="172" spans="1:14">
      <c r="A172" s="254"/>
      <c r="B172" s="260"/>
      <c r="C172" s="283"/>
      <c r="D172" s="323" t="s">
        <v>241</v>
      </c>
      <c r="E172" s="294">
        <v>5.7</v>
      </c>
      <c r="F172" s="295" t="s">
        <v>166</v>
      </c>
      <c r="G172" s="294">
        <v>1</v>
      </c>
      <c r="H172" s="295" t="s">
        <v>166</v>
      </c>
      <c r="I172" s="294">
        <v>0.15</v>
      </c>
      <c r="J172" s="295">
        <v>1</v>
      </c>
      <c r="K172" s="295">
        <v>2</v>
      </c>
      <c r="L172" s="295" t="s">
        <v>167</v>
      </c>
      <c r="M172" s="312">
        <f t="shared" si="1"/>
        <v>1.71</v>
      </c>
      <c r="N172" s="313" t="str">
        <f t="shared" si="2"/>
        <v>M3</v>
      </c>
    </row>
    <row r="173" spans="1:14">
      <c r="A173" s="254"/>
      <c r="B173" s="260"/>
      <c r="C173" s="283"/>
      <c r="D173" s="323" t="s">
        <v>242</v>
      </c>
      <c r="E173" s="294">
        <v>1.4</v>
      </c>
      <c r="F173" s="295" t="s">
        <v>166</v>
      </c>
      <c r="G173" s="294">
        <v>1</v>
      </c>
      <c r="H173" s="295" t="s">
        <v>166</v>
      </c>
      <c r="I173" s="294">
        <v>0.15</v>
      </c>
      <c r="J173" s="295">
        <v>1</v>
      </c>
      <c r="K173" s="295">
        <v>4</v>
      </c>
      <c r="L173" s="295" t="s">
        <v>167</v>
      </c>
      <c r="M173" s="312">
        <f t="shared" ref="M173" si="3">ROUND(E173*G173*I173*J173*K173,2)</f>
        <v>0.84</v>
      </c>
      <c r="N173" s="313" t="str">
        <f t="shared" si="2"/>
        <v>M3</v>
      </c>
    </row>
    <row r="174" spans="1:14" ht="36" customHeight="1">
      <c r="A174" s="254"/>
      <c r="B174" s="260"/>
      <c r="C174" s="283"/>
      <c r="D174" s="323"/>
      <c r="E174" s="283"/>
      <c r="F174" s="260"/>
      <c r="G174" s="283"/>
      <c r="H174" s="260"/>
      <c r="I174" s="283"/>
      <c r="J174" s="260"/>
      <c r="K174" s="260"/>
      <c r="L174" s="260"/>
      <c r="M174" s="284"/>
      <c r="N174" s="307"/>
    </row>
    <row r="175" spans="1:14">
      <c r="A175" s="254"/>
      <c r="B175" s="260"/>
      <c r="C175" s="283"/>
      <c r="D175" s="323"/>
      <c r="E175" s="283"/>
      <c r="F175" s="260"/>
      <c r="G175" s="283"/>
      <c r="H175" s="260"/>
      <c r="I175" s="283"/>
      <c r="J175" s="260"/>
      <c r="K175" s="315" t="s">
        <v>193</v>
      </c>
      <c r="L175" s="295" t="s">
        <v>167</v>
      </c>
      <c r="M175" s="316">
        <f>ROUND(SUM(M168:M174),2)</f>
        <v>13.83</v>
      </c>
      <c r="N175" s="317" t="str">
        <f t="shared" si="2"/>
        <v>M3</v>
      </c>
    </row>
    <row r="176" spans="1:14">
      <c r="A176" s="254"/>
      <c r="B176" s="260"/>
      <c r="C176" s="283"/>
      <c r="D176" s="323"/>
      <c r="E176" s="283"/>
      <c r="F176" s="260"/>
      <c r="G176" s="283"/>
      <c r="H176" s="260"/>
      <c r="I176" s="283"/>
      <c r="J176" s="260"/>
      <c r="K176" s="260"/>
      <c r="L176" s="260"/>
      <c r="M176" s="284"/>
      <c r="N176" s="307"/>
    </row>
    <row r="177" spans="1:14" ht="26.4">
      <c r="A177" s="254"/>
      <c r="B177" s="128" t="s">
        <v>43</v>
      </c>
      <c r="C177" s="122">
        <v>96523</v>
      </c>
      <c r="D177" s="126" t="s">
        <v>243</v>
      </c>
      <c r="E177" s="113"/>
      <c r="F177" s="127" t="s">
        <v>236</v>
      </c>
      <c r="G177" s="290"/>
      <c r="H177" s="290"/>
      <c r="I177" s="290"/>
      <c r="J177" s="290"/>
      <c r="K177" s="290"/>
      <c r="L177" s="290"/>
      <c r="M177" s="175"/>
      <c r="N177" s="281"/>
    </row>
    <row r="178" spans="1:14">
      <c r="A178" s="254"/>
      <c r="B178" s="260"/>
      <c r="C178" s="260"/>
      <c r="D178" s="291"/>
      <c r="E178" s="267" t="s">
        <v>238</v>
      </c>
      <c r="F178" s="325">
        <v>107.71</v>
      </c>
      <c r="G178" s="293" t="s">
        <v>163</v>
      </c>
      <c r="H178" s="255">
        <f>C177</f>
        <v>96523</v>
      </c>
      <c r="I178" s="261"/>
      <c r="J178" s="261" t="s">
        <v>244</v>
      </c>
      <c r="K178" s="261"/>
      <c r="L178" s="261"/>
      <c r="M178" s="260"/>
      <c r="N178" s="281"/>
    </row>
    <row r="179" spans="1:14" ht="39" customHeight="1">
      <c r="A179" s="254"/>
      <c r="B179" s="260"/>
      <c r="C179" s="261"/>
      <c r="D179" s="263"/>
      <c r="E179" s="261"/>
      <c r="F179" s="261"/>
      <c r="G179" s="261"/>
      <c r="H179" s="260"/>
      <c r="I179" s="261"/>
      <c r="J179" s="261"/>
      <c r="K179" s="261"/>
      <c r="L179" s="261"/>
      <c r="M179" s="260"/>
      <c r="N179" s="281"/>
    </row>
    <row r="180" spans="1:14">
      <c r="A180" s="254"/>
      <c r="B180" s="260"/>
      <c r="C180" s="283"/>
      <c r="D180" s="323" t="s">
        <v>239</v>
      </c>
      <c r="E180" s="294">
        <v>1</v>
      </c>
      <c r="F180" s="295" t="s">
        <v>166</v>
      </c>
      <c r="G180" s="294">
        <v>1</v>
      </c>
      <c r="H180" s="295" t="s">
        <v>166</v>
      </c>
      <c r="I180" s="294">
        <v>0.8</v>
      </c>
      <c r="J180" s="295">
        <v>1</v>
      </c>
      <c r="K180" s="295">
        <v>23</v>
      </c>
      <c r="L180" s="295" t="s">
        <v>167</v>
      </c>
      <c r="M180" s="306">
        <f>ROUND(E180*G180*I180*J180*K180,2)</f>
        <v>18.399999999999999</v>
      </c>
      <c r="N180" s="317" t="str">
        <f>$F$165</f>
        <v>M3</v>
      </c>
    </row>
    <row r="181" spans="1:14">
      <c r="A181" s="254"/>
      <c r="B181" s="260"/>
      <c r="C181" s="283"/>
      <c r="D181" s="323"/>
      <c r="E181" s="283"/>
      <c r="F181" s="260"/>
      <c r="G181" s="283"/>
      <c r="H181" s="260"/>
      <c r="I181" s="283"/>
      <c r="J181" s="260"/>
      <c r="K181" s="260"/>
      <c r="L181" s="260"/>
      <c r="M181" s="284"/>
      <c r="N181" s="307"/>
    </row>
    <row r="182" spans="1:14" ht="26.4">
      <c r="A182" s="324" t="s">
        <v>237</v>
      </c>
      <c r="B182" s="128" t="s">
        <v>47</v>
      </c>
      <c r="C182" s="122">
        <v>96527</v>
      </c>
      <c r="D182" s="126" t="s">
        <v>245</v>
      </c>
      <c r="E182" s="113"/>
      <c r="F182" s="127" t="s">
        <v>236</v>
      </c>
      <c r="G182" s="290"/>
      <c r="H182" s="290"/>
      <c r="I182" s="290"/>
      <c r="J182" s="290"/>
      <c r="K182" s="290"/>
      <c r="L182" s="290"/>
      <c r="M182" s="175"/>
      <c r="N182" s="281"/>
    </row>
    <row r="183" spans="1:14">
      <c r="A183" s="254"/>
      <c r="B183" s="260"/>
      <c r="C183" s="260"/>
      <c r="D183" s="291"/>
      <c r="E183" s="267" t="s">
        <v>238</v>
      </c>
      <c r="F183" s="325">
        <v>118.4</v>
      </c>
      <c r="G183" s="293" t="s">
        <v>163</v>
      </c>
      <c r="H183" s="255">
        <f>C182</f>
        <v>96527</v>
      </c>
      <c r="I183" s="261"/>
      <c r="J183" s="261" t="s">
        <v>244</v>
      </c>
      <c r="K183" s="261"/>
      <c r="L183" s="261"/>
      <c r="M183" s="260"/>
      <c r="N183" s="281"/>
    </row>
    <row r="184" spans="1:14">
      <c r="A184" s="254"/>
      <c r="B184" s="260"/>
      <c r="C184" s="261"/>
      <c r="D184" s="263"/>
      <c r="E184" s="261"/>
      <c r="F184" s="261"/>
      <c r="G184" s="261"/>
      <c r="H184" s="260"/>
      <c r="I184" s="261"/>
      <c r="J184" s="261"/>
      <c r="K184" s="261"/>
      <c r="L184" s="261"/>
      <c r="M184" s="260"/>
      <c r="N184" s="281"/>
    </row>
    <row r="185" spans="1:14">
      <c r="A185" s="254"/>
      <c r="B185" s="260"/>
      <c r="C185" s="283"/>
      <c r="D185" s="323" t="s">
        <v>246</v>
      </c>
      <c r="E185" s="294">
        <v>4.4000000000000004</v>
      </c>
      <c r="F185" s="295" t="s">
        <v>166</v>
      </c>
      <c r="G185" s="294">
        <v>0.4</v>
      </c>
      <c r="H185" s="295" t="s">
        <v>166</v>
      </c>
      <c r="I185" s="294">
        <v>0.5</v>
      </c>
      <c r="J185" s="295">
        <v>1</v>
      </c>
      <c r="K185" s="295">
        <v>6</v>
      </c>
      <c r="L185" s="295" t="s">
        <v>167</v>
      </c>
      <c r="M185" s="312">
        <f t="shared" ref="M185:M188" si="4">ROUND(E185*G185*I185*J185*K185,2)</f>
        <v>5.28</v>
      </c>
      <c r="N185" s="313" t="str">
        <f t="shared" ref="N185:N191" si="5">$F$165</f>
        <v>M3</v>
      </c>
    </row>
    <row r="186" spans="1:14">
      <c r="A186" s="254"/>
      <c r="B186" s="260"/>
      <c r="C186" s="283"/>
      <c r="D186" s="323" t="s">
        <v>246</v>
      </c>
      <c r="E186" s="294">
        <v>26</v>
      </c>
      <c r="F186" s="295" t="s">
        <v>166</v>
      </c>
      <c r="G186" s="294">
        <v>0.4</v>
      </c>
      <c r="H186" s="295" t="s">
        <v>166</v>
      </c>
      <c r="I186" s="294">
        <v>0.5</v>
      </c>
      <c r="J186" s="295">
        <v>1</v>
      </c>
      <c r="K186" s="295">
        <v>2</v>
      </c>
      <c r="L186" s="295" t="s">
        <v>167</v>
      </c>
      <c r="M186" s="312">
        <f t="shared" si="4"/>
        <v>10.4</v>
      </c>
      <c r="N186" s="313" t="str">
        <f t="shared" si="5"/>
        <v>M3</v>
      </c>
    </row>
    <row r="187" spans="1:14">
      <c r="A187" s="254"/>
      <c r="B187" s="260"/>
      <c r="C187" s="283"/>
      <c r="D187" s="323" t="s">
        <v>246</v>
      </c>
      <c r="E187" s="294">
        <v>2.6</v>
      </c>
      <c r="F187" s="295" t="s">
        <v>166</v>
      </c>
      <c r="G187" s="294">
        <v>0.4</v>
      </c>
      <c r="H187" s="295" t="s">
        <v>166</v>
      </c>
      <c r="I187" s="294">
        <v>0.5</v>
      </c>
      <c r="J187" s="295">
        <v>1</v>
      </c>
      <c r="K187" s="295">
        <v>3</v>
      </c>
      <c r="L187" s="295" t="s">
        <v>167</v>
      </c>
      <c r="M187" s="312">
        <f t="shared" si="4"/>
        <v>1.56</v>
      </c>
      <c r="N187" s="313" t="str">
        <f t="shared" si="5"/>
        <v>M3</v>
      </c>
    </row>
    <row r="188" spans="1:14">
      <c r="A188" s="254"/>
      <c r="B188" s="260"/>
      <c r="C188" s="283"/>
      <c r="D188" s="323" t="s">
        <v>240</v>
      </c>
      <c r="E188" s="294">
        <v>5.7</v>
      </c>
      <c r="F188" s="295" t="s">
        <v>166</v>
      </c>
      <c r="G188" s="294">
        <v>0.4</v>
      </c>
      <c r="H188" s="295" t="s">
        <v>166</v>
      </c>
      <c r="I188" s="294">
        <v>0.5</v>
      </c>
      <c r="J188" s="295">
        <v>1</v>
      </c>
      <c r="K188" s="295">
        <v>2</v>
      </c>
      <c r="L188" s="295" t="s">
        <v>167</v>
      </c>
      <c r="M188" s="312">
        <f t="shared" si="4"/>
        <v>2.2799999999999998</v>
      </c>
      <c r="N188" s="313" t="str">
        <f t="shared" si="5"/>
        <v>M3</v>
      </c>
    </row>
    <row r="189" spans="1:14">
      <c r="A189" s="254"/>
      <c r="B189" s="260"/>
      <c r="C189" s="283"/>
      <c r="D189" s="323" t="s">
        <v>240</v>
      </c>
      <c r="E189" s="294">
        <v>1.4</v>
      </c>
      <c r="F189" s="295" t="s">
        <v>166</v>
      </c>
      <c r="G189" s="294">
        <v>0.4</v>
      </c>
      <c r="H189" s="295" t="s">
        <v>166</v>
      </c>
      <c r="I189" s="294">
        <v>0.5</v>
      </c>
      <c r="J189" s="295">
        <v>1</v>
      </c>
      <c r="K189" s="295">
        <v>5</v>
      </c>
      <c r="L189" s="295" t="s">
        <v>167</v>
      </c>
      <c r="M189" s="312">
        <f t="shared" ref="M189" si="6">ROUND(E189*G189*I189*J189*K189,2)</f>
        <v>1.4</v>
      </c>
      <c r="N189" s="313" t="str">
        <f t="shared" ref="N189" si="7">$F$165</f>
        <v>M3</v>
      </c>
    </row>
    <row r="190" spans="1:14">
      <c r="A190" s="254"/>
      <c r="B190" s="260"/>
      <c r="C190" s="283"/>
      <c r="D190" s="323"/>
      <c r="E190" s="283"/>
      <c r="F190" s="260"/>
      <c r="G190" s="283"/>
      <c r="H190" s="260"/>
      <c r="I190" s="283"/>
      <c r="J190" s="260"/>
      <c r="K190" s="260"/>
      <c r="L190" s="260"/>
      <c r="M190" s="284"/>
      <c r="N190" s="307"/>
    </row>
    <row r="191" spans="1:14">
      <c r="A191" s="254"/>
      <c r="B191" s="260"/>
      <c r="C191" s="283"/>
      <c r="D191" s="323"/>
      <c r="E191" s="283"/>
      <c r="F191" s="260"/>
      <c r="G191" s="283"/>
      <c r="H191" s="260"/>
      <c r="I191" s="283"/>
      <c r="J191" s="260"/>
      <c r="K191" s="315" t="s">
        <v>193</v>
      </c>
      <c r="L191" s="295" t="s">
        <v>167</v>
      </c>
      <c r="M191" s="316">
        <f>ROUND(SUM(M185:M190),2)</f>
        <v>20.92</v>
      </c>
      <c r="N191" s="317" t="str">
        <f t="shared" si="5"/>
        <v>M3</v>
      </c>
    </row>
    <row r="192" spans="1:14">
      <c r="A192" s="254"/>
      <c r="B192" s="261"/>
      <c r="C192" s="261"/>
      <c r="D192" s="261"/>
      <c r="E192" s="261"/>
      <c r="F192" s="261"/>
      <c r="G192" s="261"/>
      <c r="H192" s="260"/>
      <c r="I192" s="261"/>
      <c r="J192" s="261"/>
      <c r="K192" s="261"/>
      <c r="L192" s="261"/>
      <c r="M192" s="260"/>
      <c r="N192" s="281"/>
    </row>
    <row r="193" spans="1:14">
      <c r="A193" s="254"/>
      <c r="B193" s="128" t="s">
        <v>50</v>
      </c>
      <c r="C193" s="122" t="s">
        <v>247</v>
      </c>
      <c r="D193" s="142" t="s">
        <v>248</v>
      </c>
      <c r="E193" s="113"/>
      <c r="F193" s="127" t="s">
        <v>197</v>
      </c>
      <c r="G193" s="290"/>
      <c r="H193" s="290"/>
      <c r="I193" s="290"/>
      <c r="J193" s="290"/>
      <c r="K193" s="290"/>
      <c r="L193" s="290"/>
      <c r="M193" s="175"/>
      <c r="N193" s="281"/>
    </row>
    <row r="194" spans="1:14">
      <c r="A194" s="254"/>
      <c r="B194" s="260"/>
      <c r="C194" s="260"/>
      <c r="D194" s="291"/>
      <c r="E194" s="267" t="s">
        <v>179</v>
      </c>
      <c r="F194" s="296">
        <v>26.06</v>
      </c>
      <c r="G194" s="293" t="s">
        <v>163</v>
      </c>
      <c r="H194" s="255" t="str">
        <f>C193</f>
        <v>ED-51093</v>
      </c>
      <c r="I194" s="261"/>
      <c r="J194" s="261" t="s">
        <v>164</v>
      </c>
      <c r="K194" s="261"/>
      <c r="L194" s="261"/>
      <c r="M194" s="260"/>
      <c r="N194" s="281"/>
    </row>
    <row r="195" spans="1:14">
      <c r="A195" s="324" t="s">
        <v>237</v>
      </c>
      <c r="B195" s="260"/>
      <c r="C195" s="261"/>
      <c r="D195" s="263"/>
      <c r="E195" s="261"/>
      <c r="F195" s="261"/>
      <c r="G195" s="261"/>
      <c r="H195" s="260"/>
      <c r="I195" s="261"/>
      <c r="J195" s="261"/>
      <c r="K195" s="261"/>
      <c r="L195" s="261"/>
      <c r="M195" s="260"/>
      <c r="N195" s="281"/>
    </row>
    <row r="196" spans="1:14">
      <c r="A196" s="254"/>
      <c r="B196" s="260"/>
      <c r="C196" s="283"/>
      <c r="D196" s="323" t="s">
        <v>239</v>
      </c>
      <c r="E196" s="294">
        <v>0.5</v>
      </c>
      <c r="F196" s="295" t="s">
        <v>166</v>
      </c>
      <c r="G196" s="294">
        <v>0.5</v>
      </c>
      <c r="H196" s="295" t="s">
        <v>166</v>
      </c>
      <c r="I196" s="294">
        <v>1</v>
      </c>
      <c r="J196" s="295">
        <v>1</v>
      </c>
      <c r="K196" s="295">
        <v>23</v>
      </c>
      <c r="L196" s="295" t="s">
        <v>167</v>
      </c>
      <c r="M196" s="312">
        <f>ROUND(E196*G196*I196*J196*K196,2)</f>
        <v>5.75</v>
      </c>
      <c r="N196" s="313" t="str">
        <f>$F$193</f>
        <v>M2</v>
      </c>
    </row>
    <row r="197" spans="1:14">
      <c r="A197" s="254"/>
      <c r="B197" s="260"/>
      <c r="C197" s="283"/>
      <c r="D197" s="323" t="s">
        <v>240</v>
      </c>
      <c r="E197" s="294">
        <v>4.4000000000000004</v>
      </c>
      <c r="F197" s="295" t="s">
        <v>166</v>
      </c>
      <c r="G197" s="294">
        <v>0.3</v>
      </c>
      <c r="H197" s="295" t="s">
        <v>166</v>
      </c>
      <c r="I197" s="294">
        <v>1</v>
      </c>
      <c r="J197" s="295">
        <v>1</v>
      </c>
      <c r="K197" s="295">
        <v>6</v>
      </c>
      <c r="L197" s="295" t="s">
        <v>167</v>
      </c>
      <c r="M197" s="312">
        <f t="shared" ref="M197:M200" si="8">ROUND(E197*G197*I197*J197*K197,2)</f>
        <v>7.92</v>
      </c>
      <c r="N197" s="313" t="str">
        <f t="shared" ref="N197:N203" si="9">$F$193</f>
        <v>M2</v>
      </c>
    </row>
    <row r="198" spans="1:14">
      <c r="A198" s="254"/>
      <c r="B198" s="260"/>
      <c r="C198" s="283"/>
      <c r="D198" s="323" t="s">
        <v>240</v>
      </c>
      <c r="E198" s="294">
        <v>26</v>
      </c>
      <c r="F198" s="295" t="s">
        <v>166</v>
      </c>
      <c r="G198" s="294">
        <v>0.3</v>
      </c>
      <c r="H198" s="295" t="s">
        <v>166</v>
      </c>
      <c r="I198" s="294">
        <v>1</v>
      </c>
      <c r="J198" s="295">
        <v>1</v>
      </c>
      <c r="K198" s="295">
        <v>2</v>
      </c>
      <c r="L198" s="295" t="s">
        <v>167</v>
      </c>
      <c r="M198" s="312">
        <f t="shared" si="8"/>
        <v>15.6</v>
      </c>
      <c r="N198" s="313" t="str">
        <f t="shared" si="9"/>
        <v>M2</v>
      </c>
    </row>
    <row r="199" spans="1:14">
      <c r="A199" s="254"/>
      <c r="B199" s="260"/>
      <c r="C199" s="283"/>
      <c r="D199" s="323" t="s">
        <v>240</v>
      </c>
      <c r="E199" s="294">
        <v>2.6</v>
      </c>
      <c r="F199" s="295" t="s">
        <v>166</v>
      </c>
      <c r="G199" s="294">
        <v>0.3</v>
      </c>
      <c r="H199" s="295" t="s">
        <v>166</v>
      </c>
      <c r="I199" s="294">
        <v>1</v>
      </c>
      <c r="J199" s="295">
        <v>1</v>
      </c>
      <c r="K199" s="295">
        <v>3</v>
      </c>
      <c r="L199" s="295" t="s">
        <v>167</v>
      </c>
      <c r="M199" s="312">
        <f t="shared" si="8"/>
        <v>2.34</v>
      </c>
      <c r="N199" s="313" t="str">
        <f t="shared" si="9"/>
        <v>M2</v>
      </c>
    </row>
    <row r="200" spans="1:14">
      <c r="A200" s="324" t="s">
        <v>237</v>
      </c>
      <c r="B200" s="260"/>
      <c r="C200" s="283"/>
      <c r="D200" s="323" t="s">
        <v>240</v>
      </c>
      <c r="E200" s="294">
        <v>5.7</v>
      </c>
      <c r="F200" s="295" t="s">
        <v>166</v>
      </c>
      <c r="G200" s="294">
        <v>0.3</v>
      </c>
      <c r="H200" s="295" t="s">
        <v>166</v>
      </c>
      <c r="I200" s="294">
        <v>1</v>
      </c>
      <c r="J200" s="295">
        <v>1</v>
      </c>
      <c r="K200" s="295">
        <v>2</v>
      </c>
      <c r="L200" s="295" t="s">
        <v>167</v>
      </c>
      <c r="M200" s="312">
        <f t="shared" si="8"/>
        <v>3.42</v>
      </c>
      <c r="N200" s="313" t="str">
        <f>$F$165</f>
        <v>M3</v>
      </c>
    </row>
    <row r="201" spans="1:14">
      <c r="A201" s="254"/>
      <c r="B201" s="260"/>
      <c r="C201" s="283"/>
      <c r="D201" s="323" t="s">
        <v>240</v>
      </c>
      <c r="E201" s="294">
        <v>1.4</v>
      </c>
      <c r="F201" s="295" t="s">
        <v>166</v>
      </c>
      <c r="G201" s="294">
        <v>0.3</v>
      </c>
      <c r="H201" s="295" t="s">
        <v>166</v>
      </c>
      <c r="I201" s="294">
        <v>1</v>
      </c>
      <c r="J201" s="295">
        <v>1</v>
      </c>
      <c r="K201" s="295">
        <v>5</v>
      </c>
      <c r="L201" s="295" t="s">
        <v>167</v>
      </c>
      <c r="M201" s="312">
        <f t="shared" ref="M201" si="10">ROUND(E201*G201*I201*J201*K201,2)</f>
        <v>2.1</v>
      </c>
      <c r="N201" s="313" t="str">
        <f t="shared" ref="N201" si="11">$F$165</f>
        <v>M3</v>
      </c>
    </row>
    <row r="202" spans="1:14" ht="37.200000000000003" customHeight="1">
      <c r="A202" s="254"/>
      <c r="B202" s="260"/>
      <c r="C202" s="283"/>
      <c r="D202" s="323"/>
      <c r="E202" s="283"/>
      <c r="F202" s="260"/>
      <c r="G202" s="283"/>
      <c r="H202" s="260"/>
      <c r="I202" s="283"/>
      <c r="J202" s="260"/>
      <c r="K202" s="260"/>
      <c r="L202" s="260"/>
      <c r="M202" s="284"/>
      <c r="N202" s="307"/>
    </row>
    <row r="203" spans="1:14">
      <c r="A203" s="254"/>
      <c r="B203" s="260"/>
      <c r="C203" s="283"/>
      <c r="D203" s="323"/>
      <c r="E203" s="283"/>
      <c r="F203" s="260"/>
      <c r="G203" s="283"/>
      <c r="H203" s="260"/>
      <c r="I203" s="283"/>
      <c r="J203" s="260"/>
      <c r="K203" s="329" t="s">
        <v>193</v>
      </c>
      <c r="L203" s="295" t="s">
        <v>167</v>
      </c>
      <c r="M203" s="316">
        <f>ROUND(SUM(M196:M202),2)</f>
        <v>37.130000000000003</v>
      </c>
      <c r="N203" s="307" t="str">
        <f t="shared" si="9"/>
        <v>M2</v>
      </c>
    </row>
    <row r="204" spans="1:14">
      <c r="A204" s="254"/>
      <c r="B204" s="261"/>
      <c r="C204" s="261"/>
      <c r="D204" s="261"/>
      <c r="E204" s="261"/>
      <c r="F204" s="261"/>
      <c r="G204" s="261"/>
      <c r="H204" s="260"/>
      <c r="I204" s="261"/>
      <c r="J204" s="261"/>
      <c r="K204" s="261"/>
      <c r="L204" s="261"/>
      <c r="M204" s="260"/>
      <c r="N204" s="281"/>
    </row>
    <row r="205" spans="1:14" ht="26.4">
      <c r="A205" s="254"/>
      <c r="B205" s="128" t="s">
        <v>249</v>
      </c>
      <c r="C205" s="122" t="s">
        <v>250</v>
      </c>
      <c r="D205" s="142" t="s">
        <v>251</v>
      </c>
      <c r="E205" s="113"/>
      <c r="F205" s="122" t="s">
        <v>236</v>
      </c>
      <c r="G205" s="290"/>
      <c r="H205" s="290"/>
      <c r="I205" s="290"/>
      <c r="J205" s="290"/>
      <c r="K205" s="290"/>
      <c r="L205" s="290"/>
      <c r="M205" s="175"/>
      <c r="N205" s="281"/>
    </row>
    <row r="206" spans="1:14">
      <c r="A206" s="254"/>
      <c r="B206" s="260"/>
      <c r="C206" s="260"/>
      <c r="D206" s="291"/>
      <c r="E206" s="299" t="s">
        <v>238</v>
      </c>
      <c r="F206" s="296">
        <v>4550.13</v>
      </c>
      <c r="G206" s="293" t="s">
        <v>163</v>
      </c>
      <c r="H206" s="255" t="str">
        <f>C205</f>
        <v>ED-50859</v>
      </c>
      <c r="I206" s="261"/>
      <c r="J206" s="261" t="s">
        <v>164</v>
      </c>
      <c r="K206" s="261"/>
      <c r="L206" s="261"/>
      <c r="M206" s="260"/>
      <c r="N206" s="281"/>
    </row>
    <row r="207" spans="1:14" ht="40.200000000000003" customHeight="1">
      <c r="A207" s="254"/>
      <c r="B207" s="260"/>
      <c r="C207" s="261"/>
      <c r="D207" s="263"/>
      <c r="E207" s="261"/>
      <c r="F207" s="261"/>
      <c r="G207" s="261"/>
      <c r="H207" s="260"/>
      <c r="I207" s="261"/>
      <c r="J207" s="261"/>
      <c r="K207" s="261"/>
      <c r="L207" s="261"/>
      <c r="M207" s="260"/>
      <c r="N207" s="281"/>
    </row>
    <row r="208" spans="1:14">
      <c r="A208" s="254"/>
      <c r="B208" s="260"/>
      <c r="C208" s="283"/>
      <c r="D208" s="323" t="s">
        <v>239</v>
      </c>
      <c r="E208" s="294">
        <v>0.5</v>
      </c>
      <c r="F208" s="295" t="s">
        <v>166</v>
      </c>
      <c r="G208" s="294">
        <v>0.5</v>
      </c>
      <c r="H208" s="295" t="s">
        <v>166</v>
      </c>
      <c r="I208" s="294">
        <v>0.8</v>
      </c>
      <c r="J208" s="295">
        <v>1</v>
      </c>
      <c r="K208" s="295">
        <v>23</v>
      </c>
      <c r="L208" s="295" t="s">
        <v>167</v>
      </c>
      <c r="M208" s="316">
        <f>ROUND(E208*G208*I208*J208*K208,2)</f>
        <v>4.5999999999999996</v>
      </c>
      <c r="N208" s="317" t="str">
        <f>$F$165</f>
        <v>M3</v>
      </c>
    </row>
    <row r="209" spans="1:14">
      <c r="A209" s="254"/>
      <c r="B209" s="261"/>
      <c r="C209" s="261"/>
      <c r="D209" s="261"/>
      <c r="E209" s="261"/>
      <c r="F209" s="261"/>
      <c r="G209" s="261"/>
      <c r="H209" s="260"/>
      <c r="I209" s="261"/>
      <c r="J209" s="261"/>
      <c r="K209" s="261"/>
      <c r="L209" s="261"/>
      <c r="M209" s="260"/>
      <c r="N209" s="281"/>
    </row>
    <row r="210" spans="1:14" ht="26.4">
      <c r="A210" s="324" t="s">
        <v>237</v>
      </c>
      <c r="B210" s="386" t="s">
        <v>252</v>
      </c>
      <c r="C210" s="385" t="s">
        <v>1062</v>
      </c>
      <c r="D210" s="142" t="s">
        <v>254</v>
      </c>
      <c r="E210" s="113"/>
      <c r="F210" s="122" t="s">
        <v>236</v>
      </c>
      <c r="G210" s="290"/>
      <c r="H210" s="290"/>
      <c r="I210" s="290"/>
      <c r="J210" s="290"/>
      <c r="K210" s="290"/>
      <c r="L210" s="290"/>
      <c r="M210" s="175"/>
      <c r="N210" s="281"/>
    </row>
    <row r="211" spans="1:14">
      <c r="A211" s="254"/>
      <c r="B211" s="260"/>
      <c r="C211" s="260"/>
      <c r="D211" s="291"/>
      <c r="E211" s="299" t="s">
        <v>238</v>
      </c>
      <c r="F211" s="291">
        <v>4531.75</v>
      </c>
      <c r="G211" s="293" t="s">
        <v>163</v>
      </c>
      <c r="H211" s="255" t="str">
        <f>C210</f>
        <v>COMP-06</v>
      </c>
      <c r="I211" s="261"/>
      <c r="J211" s="261" t="s">
        <v>255</v>
      </c>
      <c r="K211" s="261"/>
      <c r="L211" s="261"/>
      <c r="M211" s="260"/>
      <c r="N211" s="281"/>
    </row>
    <row r="212" spans="1:14">
      <c r="A212" s="254"/>
      <c r="B212" s="260"/>
      <c r="C212" s="261"/>
      <c r="D212" s="263"/>
      <c r="E212" s="261"/>
      <c r="F212" s="261"/>
      <c r="G212" s="261"/>
      <c r="H212" s="260"/>
      <c r="I212" s="261"/>
      <c r="J212" s="261"/>
      <c r="K212" s="261"/>
      <c r="L212" s="261"/>
      <c r="M212" s="260"/>
      <c r="N212" s="281"/>
    </row>
    <row r="213" spans="1:14">
      <c r="A213" s="254"/>
      <c r="B213" s="260"/>
      <c r="C213" s="283"/>
      <c r="D213" s="323" t="s">
        <v>246</v>
      </c>
      <c r="E213" s="294">
        <v>4.4000000000000004</v>
      </c>
      <c r="F213" s="295" t="s">
        <v>166</v>
      </c>
      <c r="G213" s="294">
        <v>0.2</v>
      </c>
      <c r="H213" s="295" t="s">
        <v>166</v>
      </c>
      <c r="I213" s="294">
        <v>0.4</v>
      </c>
      <c r="J213" s="295">
        <v>1</v>
      </c>
      <c r="K213" s="295">
        <v>6</v>
      </c>
      <c r="L213" s="295" t="s">
        <v>167</v>
      </c>
      <c r="M213" s="312">
        <f t="shared" ref="M213:M216" si="12">ROUND(E213*G213*I213*J213*K213,2)</f>
        <v>2.11</v>
      </c>
      <c r="N213" s="313" t="str">
        <f t="shared" ref="N213:N219" si="13">$F$165</f>
        <v>M3</v>
      </c>
    </row>
    <row r="214" spans="1:14">
      <c r="A214" s="254"/>
      <c r="B214" s="260"/>
      <c r="C214" s="283"/>
      <c r="D214" s="323" t="s">
        <v>246</v>
      </c>
      <c r="E214" s="294">
        <v>26</v>
      </c>
      <c r="F214" s="295" t="s">
        <v>166</v>
      </c>
      <c r="G214" s="294">
        <v>0.2</v>
      </c>
      <c r="H214" s="295" t="s">
        <v>166</v>
      </c>
      <c r="I214" s="294">
        <v>0.4</v>
      </c>
      <c r="J214" s="295">
        <v>1</v>
      </c>
      <c r="K214" s="295">
        <v>2</v>
      </c>
      <c r="L214" s="295" t="s">
        <v>167</v>
      </c>
      <c r="M214" s="312">
        <f t="shared" si="12"/>
        <v>4.16</v>
      </c>
      <c r="N214" s="313" t="str">
        <f t="shared" si="13"/>
        <v>M3</v>
      </c>
    </row>
    <row r="215" spans="1:14">
      <c r="A215" s="254"/>
      <c r="B215" s="260"/>
      <c r="C215" s="283"/>
      <c r="D215" s="323" t="s">
        <v>246</v>
      </c>
      <c r="E215" s="294">
        <v>2.6</v>
      </c>
      <c r="F215" s="295" t="s">
        <v>166</v>
      </c>
      <c r="G215" s="294">
        <v>0.2</v>
      </c>
      <c r="H215" s="295" t="s">
        <v>166</v>
      </c>
      <c r="I215" s="294">
        <v>0.4</v>
      </c>
      <c r="J215" s="295">
        <v>1</v>
      </c>
      <c r="K215" s="295">
        <v>3</v>
      </c>
      <c r="L215" s="295" t="s">
        <v>167</v>
      </c>
      <c r="M215" s="312">
        <f t="shared" si="12"/>
        <v>0.62</v>
      </c>
      <c r="N215" s="313" t="str">
        <f t="shared" si="13"/>
        <v>M3</v>
      </c>
    </row>
    <row r="216" spans="1:14">
      <c r="A216" s="254"/>
      <c r="B216" s="260"/>
      <c r="C216" s="283"/>
      <c r="D216" s="323" t="s">
        <v>246</v>
      </c>
      <c r="E216" s="294">
        <v>5.7</v>
      </c>
      <c r="F216" s="295" t="s">
        <v>166</v>
      </c>
      <c r="G216" s="294">
        <v>0.2</v>
      </c>
      <c r="H216" s="295" t="s">
        <v>166</v>
      </c>
      <c r="I216" s="294">
        <v>0.4</v>
      </c>
      <c r="J216" s="295">
        <v>1</v>
      </c>
      <c r="K216" s="295">
        <v>2</v>
      </c>
      <c r="L216" s="295" t="s">
        <v>167</v>
      </c>
      <c r="M216" s="312">
        <f t="shared" si="12"/>
        <v>0.91</v>
      </c>
      <c r="N216" s="313" t="str">
        <f t="shared" si="13"/>
        <v>M3</v>
      </c>
    </row>
    <row r="217" spans="1:14">
      <c r="A217" s="254"/>
      <c r="B217" s="260"/>
      <c r="C217" s="283"/>
      <c r="D217" s="323" t="s">
        <v>246</v>
      </c>
      <c r="E217" s="294">
        <v>1.4</v>
      </c>
      <c r="F217" s="295" t="s">
        <v>166</v>
      </c>
      <c r="G217" s="294">
        <v>0.2</v>
      </c>
      <c r="H217" s="295" t="s">
        <v>166</v>
      </c>
      <c r="I217" s="294">
        <v>0.4</v>
      </c>
      <c r="J217" s="295">
        <v>1</v>
      </c>
      <c r="K217" s="295">
        <v>5</v>
      </c>
      <c r="L217" s="295" t="s">
        <v>167</v>
      </c>
      <c r="M217" s="312">
        <f t="shared" ref="M217" si="14">ROUND(E217*G217*I217*J217*K217,2)</f>
        <v>0.56000000000000005</v>
      </c>
      <c r="N217" s="313" t="str">
        <f t="shared" ref="N217" si="15">$F$165</f>
        <v>M3</v>
      </c>
    </row>
    <row r="218" spans="1:14" ht="44.4" customHeight="1">
      <c r="A218" s="254"/>
      <c r="B218" s="260"/>
      <c r="C218" s="283"/>
      <c r="D218" s="323"/>
      <c r="E218" s="283"/>
      <c r="F218" s="260"/>
      <c r="G218" s="283"/>
      <c r="H218" s="260"/>
      <c r="I218" s="283"/>
      <c r="J218" s="260"/>
      <c r="K218" s="260"/>
      <c r="L218" s="260"/>
      <c r="M218" s="284"/>
      <c r="N218" s="313"/>
    </row>
    <row r="219" spans="1:14">
      <c r="A219" s="254"/>
      <c r="B219" s="260"/>
      <c r="C219" s="283"/>
      <c r="D219" s="323"/>
      <c r="E219" s="283"/>
      <c r="F219" s="260"/>
      <c r="G219" s="283"/>
      <c r="H219" s="260"/>
      <c r="I219" s="283"/>
      <c r="J219" s="260"/>
      <c r="K219" s="329" t="s">
        <v>193</v>
      </c>
      <c r="L219" s="295" t="s">
        <v>167</v>
      </c>
      <c r="M219" s="316">
        <f>ROUND(SUM(M213:M218),2)</f>
        <v>8.36</v>
      </c>
      <c r="N219" s="317" t="str">
        <f t="shared" si="13"/>
        <v>M3</v>
      </c>
    </row>
    <row r="220" spans="1:14">
      <c r="A220" s="324" t="s">
        <v>237</v>
      </c>
      <c r="B220" s="260"/>
      <c r="C220" s="283"/>
      <c r="D220" s="323"/>
      <c r="E220" s="283"/>
      <c r="F220" s="260"/>
      <c r="G220" s="283"/>
      <c r="H220" s="260"/>
      <c r="I220" s="283"/>
      <c r="J220" s="260"/>
      <c r="K220" s="260"/>
      <c r="L220" s="260"/>
      <c r="M220" s="284"/>
      <c r="N220" s="307"/>
    </row>
    <row r="221" spans="1:14" ht="26.4">
      <c r="A221" s="254"/>
      <c r="B221" s="128" t="s">
        <v>256</v>
      </c>
      <c r="C221" s="122" t="s">
        <v>257</v>
      </c>
      <c r="D221" s="126" t="s">
        <v>258</v>
      </c>
      <c r="E221" s="113"/>
      <c r="F221" s="122" t="s">
        <v>236</v>
      </c>
      <c r="G221" s="290"/>
      <c r="H221" s="290"/>
      <c r="I221" s="290"/>
      <c r="J221" s="290"/>
      <c r="K221" s="290"/>
      <c r="L221" s="290"/>
      <c r="M221" s="175"/>
      <c r="N221" s="281"/>
    </row>
    <row r="222" spans="1:14">
      <c r="A222" s="254"/>
      <c r="B222" s="260"/>
      <c r="C222" s="260"/>
      <c r="D222" s="291"/>
      <c r="E222" s="299" t="s">
        <v>238</v>
      </c>
      <c r="F222" s="296">
        <v>48.41</v>
      </c>
      <c r="G222" s="293" t="s">
        <v>163</v>
      </c>
      <c r="H222" s="255" t="str">
        <f>C221</f>
        <v>ED-51121</v>
      </c>
      <c r="I222" s="261"/>
      <c r="J222" s="261" t="s">
        <v>175</v>
      </c>
      <c r="K222" s="261"/>
      <c r="L222" s="261"/>
      <c r="M222" s="260"/>
      <c r="N222" s="281"/>
    </row>
    <row r="223" spans="1:14">
      <c r="A223" s="254"/>
      <c r="B223" s="260"/>
      <c r="C223" s="261"/>
      <c r="D223" s="263"/>
      <c r="E223" s="261"/>
      <c r="F223" s="261"/>
      <c r="G223" s="261"/>
      <c r="H223" s="260"/>
      <c r="I223" s="261"/>
      <c r="J223" s="261"/>
      <c r="K223" s="261"/>
      <c r="L223" s="261"/>
      <c r="M223" s="260"/>
      <c r="N223" s="281"/>
    </row>
    <row r="224" spans="1:14">
      <c r="A224" s="254"/>
      <c r="B224" s="260"/>
      <c r="C224" s="283"/>
      <c r="D224" s="323" t="s">
        <v>259</v>
      </c>
      <c r="E224" s="294">
        <f>M180+M191</f>
        <v>39.32</v>
      </c>
      <c r="F224" s="295" t="s">
        <v>166</v>
      </c>
      <c r="G224" s="294">
        <v>1</v>
      </c>
      <c r="H224" s="295" t="s">
        <v>166</v>
      </c>
      <c r="I224" s="294">
        <v>1</v>
      </c>
      <c r="J224" s="295">
        <v>1</v>
      </c>
      <c r="K224" s="295">
        <v>1</v>
      </c>
      <c r="L224" s="295" t="s">
        <v>167</v>
      </c>
      <c r="M224" s="312">
        <f>ROUND(E224*G224*I224*J224*K224,2)</f>
        <v>39.32</v>
      </c>
      <c r="N224" s="313" t="str">
        <f>$F$221</f>
        <v>M3</v>
      </c>
    </row>
    <row r="225" spans="1:14">
      <c r="A225" s="324" t="s">
        <v>237</v>
      </c>
      <c r="B225" s="260"/>
      <c r="C225" s="283"/>
      <c r="D225" s="323" t="s">
        <v>260</v>
      </c>
      <c r="E225" s="294">
        <f>M208+M219</f>
        <v>12.959999999999999</v>
      </c>
      <c r="F225" s="295" t="s">
        <v>166</v>
      </c>
      <c r="G225" s="294">
        <v>1</v>
      </c>
      <c r="H225" s="295" t="s">
        <v>166</v>
      </c>
      <c r="I225" s="294">
        <v>1</v>
      </c>
      <c r="J225" s="295">
        <v>1</v>
      </c>
      <c r="K225" s="295">
        <v>-1</v>
      </c>
      <c r="L225" s="295" t="s">
        <v>167</v>
      </c>
      <c r="M225" s="312">
        <f>ROUND(E225*G225*I225*J225*K225,2)</f>
        <v>-12.96</v>
      </c>
      <c r="N225" s="313" t="str">
        <f>$F$221</f>
        <v>M3</v>
      </c>
    </row>
    <row r="226" spans="1:14">
      <c r="A226" s="254"/>
      <c r="B226" s="260"/>
      <c r="C226" s="261"/>
      <c r="D226" s="263"/>
      <c r="E226" s="283"/>
      <c r="F226" s="260"/>
      <c r="G226" s="283"/>
      <c r="H226" s="260"/>
      <c r="I226" s="283"/>
      <c r="J226" s="260"/>
      <c r="K226" s="260"/>
      <c r="L226" s="260"/>
      <c r="M226" s="284"/>
      <c r="N226" s="307"/>
    </row>
    <row r="227" spans="1:14">
      <c r="A227" s="254"/>
      <c r="B227" s="297"/>
      <c r="C227" s="261"/>
      <c r="D227" s="140"/>
      <c r="E227" s="191"/>
      <c r="F227" s="191"/>
      <c r="G227" s="261"/>
      <c r="H227" s="298"/>
      <c r="I227" s="290"/>
      <c r="J227" s="290"/>
      <c r="K227" s="329" t="s">
        <v>193</v>
      </c>
      <c r="L227" s="295" t="s">
        <v>167</v>
      </c>
      <c r="M227" s="316">
        <f>ROUND(SUM(M223:M226),2)</f>
        <v>26.36</v>
      </c>
      <c r="N227" s="317" t="str">
        <f>$F$221</f>
        <v>M3</v>
      </c>
    </row>
    <row r="228" spans="1:14" ht="42" customHeight="1">
      <c r="A228" s="254"/>
      <c r="B228" s="260"/>
      <c r="C228" s="261"/>
      <c r="D228" s="263"/>
      <c r="E228" s="283"/>
      <c r="F228" s="260"/>
      <c r="G228" s="283"/>
      <c r="H228" s="260"/>
      <c r="I228" s="283"/>
      <c r="J228" s="260"/>
      <c r="K228" s="260"/>
      <c r="L228" s="260"/>
      <c r="M228" s="284"/>
      <c r="N228" s="307"/>
    </row>
    <row r="229" spans="1:14">
      <c r="A229" s="254"/>
      <c r="B229" s="139" t="s">
        <v>261</v>
      </c>
      <c r="C229" s="135"/>
      <c r="D229" s="140" t="s">
        <v>262</v>
      </c>
      <c r="E229" s="191"/>
      <c r="F229" s="191"/>
      <c r="G229" s="261"/>
      <c r="H229" s="298"/>
      <c r="I229" s="290"/>
      <c r="J229" s="290"/>
      <c r="K229" s="329"/>
      <c r="L229" s="260"/>
      <c r="M229" s="326"/>
      <c r="N229" s="317"/>
    </row>
    <row r="230" spans="1:14">
      <c r="A230" s="254"/>
      <c r="B230" s="261"/>
      <c r="C230" s="261"/>
      <c r="D230" s="261"/>
      <c r="E230" s="261"/>
      <c r="F230" s="261"/>
      <c r="G230" s="261"/>
      <c r="H230" s="260"/>
      <c r="I230" s="261"/>
      <c r="J230" s="261"/>
      <c r="K230" s="261"/>
      <c r="L230" s="261"/>
      <c r="M230" s="260"/>
      <c r="N230" s="281"/>
    </row>
    <row r="231" spans="1:14" ht="26.4">
      <c r="A231" s="254"/>
      <c r="B231" s="128" t="s">
        <v>263</v>
      </c>
      <c r="C231" s="122" t="s">
        <v>264</v>
      </c>
      <c r="D231" s="142" t="s">
        <v>265</v>
      </c>
      <c r="E231" s="113"/>
      <c r="F231" s="122" t="s">
        <v>236</v>
      </c>
      <c r="G231" s="290"/>
      <c r="H231" s="290"/>
      <c r="I231" s="290"/>
      <c r="J231" s="290"/>
      <c r="K231" s="290"/>
      <c r="L231" s="290"/>
      <c r="M231" s="175"/>
      <c r="N231" s="281"/>
    </row>
    <row r="232" spans="1:14">
      <c r="A232" s="254"/>
      <c r="B232" s="260"/>
      <c r="C232" s="260"/>
      <c r="D232" s="291"/>
      <c r="E232" s="299" t="s">
        <v>238</v>
      </c>
      <c r="F232" s="296">
        <v>3300.95</v>
      </c>
      <c r="G232" s="293" t="s">
        <v>163</v>
      </c>
      <c r="H232" s="255" t="str">
        <f>C231</f>
        <v>ED-50842</v>
      </c>
      <c r="I232" s="261"/>
      <c r="J232" s="261" t="s">
        <v>175</v>
      </c>
      <c r="K232" s="261"/>
      <c r="L232" s="261"/>
      <c r="M232" s="260"/>
      <c r="N232" s="281"/>
    </row>
    <row r="233" spans="1:14" ht="36.6" customHeight="1">
      <c r="A233" s="321"/>
      <c r="B233" s="260"/>
      <c r="C233" s="261"/>
      <c r="D233" s="263"/>
      <c r="E233" s="261"/>
      <c r="F233" s="261"/>
      <c r="G233" s="261"/>
      <c r="H233" s="260"/>
      <c r="I233" s="261"/>
      <c r="J233" s="261"/>
      <c r="K233" s="261"/>
      <c r="L233" s="261"/>
      <c r="M233" s="260"/>
      <c r="N233" s="281"/>
    </row>
    <row r="234" spans="1:14">
      <c r="A234" s="254"/>
      <c r="B234" s="260"/>
      <c r="C234" s="283"/>
      <c r="D234" s="323" t="s">
        <v>266</v>
      </c>
      <c r="E234" s="283">
        <v>0.2</v>
      </c>
      <c r="F234" s="260" t="s">
        <v>166</v>
      </c>
      <c r="G234" s="283">
        <v>0.2</v>
      </c>
      <c r="H234" s="260" t="s">
        <v>166</v>
      </c>
      <c r="I234" s="283">
        <v>3</v>
      </c>
      <c r="J234" s="309">
        <v>1</v>
      </c>
      <c r="K234" s="309">
        <v>22</v>
      </c>
      <c r="L234" s="260" t="s">
        <v>167</v>
      </c>
      <c r="M234" s="284">
        <f>ROUND(E234*G234*I234*J234*K234,2)</f>
        <v>2.64</v>
      </c>
      <c r="N234" s="307" t="str">
        <f>F231</f>
        <v>M3</v>
      </c>
    </row>
    <row r="235" spans="1:14">
      <c r="A235" s="254"/>
      <c r="B235" s="261"/>
      <c r="C235" s="261"/>
      <c r="D235" s="261"/>
      <c r="E235" s="261"/>
      <c r="F235" s="261"/>
      <c r="G235" s="261"/>
      <c r="H235" s="260"/>
      <c r="I235" s="261"/>
      <c r="J235" s="261"/>
      <c r="K235" s="261"/>
      <c r="L235" s="261"/>
      <c r="M235" s="260"/>
      <c r="N235" s="281"/>
    </row>
    <row r="236" spans="1:14" ht="26.4">
      <c r="A236" s="254"/>
      <c r="B236" s="128" t="s">
        <v>267</v>
      </c>
      <c r="C236" s="122" t="s">
        <v>268</v>
      </c>
      <c r="D236" s="142" t="s">
        <v>269</v>
      </c>
      <c r="E236" s="113"/>
      <c r="F236" s="122" t="s">
        <v>236</v>
      </c>
      <c r="G236" s="290"/>
      <c r="H236" s="290"/>
      <c r="I236" s="290"/>
      <c r="J236" s="290"/>
      <c r="K236" s="290"/>
      <c r="L236" s="290"/>
      <c r="M236" s="175"/>
      <c r="N236" s="281"/>
    </row>
    <row r="237" spans="1:14">
      <c r="A237" s="254"/>
      <c r="B237" s="260"/>
      <c r="C237" s="260"/>
      <c r="D237" s="291"/>
      <c r="E237" s="299" t="s">
        <v>238</v>
      </c>
      <c r="F237" s="296">
        <v>2240.29</v>
      </c>
      <c r="G237" s="293" t="s">
        <v>163</v>
      </c>
      <c r="H237" s="255" t="str">
        <f>C236</f>
        <v>ED-50850</v>
      </c>
      <c r="I237" s="261"/>
      <c r="J237" s="261" t="s">
        <v>175</v>
      </c>
      <c r="K237" s="261"/>
      <c r="L237" s="261"/>
      <c r="M237" s="260"/>
      <c r="N237" s="281"/>
    </row>
    <row r="238" spans="1:14">
      <c r="A238" s="254"/>
      <c r="B238" s="260"/>
      <c r="C238" s="261"/>
      <c r="D238" s="263"/>
      <c r="E238" s="261"/>
      <c r="F238" s="261"/>
      <c r="G238" s="261"/>
      <c r="H238" s="260"/>
      <c r="I238" s="261"/>
      <c r="J238" s="261"/>
      <c r="K238" s="261"/>
      <c r="L238" s="261"/>
      <c r="M238" s="260"/>
      <c r="N238" s="281"/>
    </row>
    <row r="239" spans="1:14">
      <c r="A239" s="254"/>
      <c r="B239" s="260"/>
      <c r="C239" s="283"/>
      <c r="D239" s="323" t="s">
        <v>270</v>
      </c>
      <c r="E239" s="294">
        <v>4.4000000000000004</v>
      </c>
      <c r="F239" s="295" t="s">
        <v>166</v>
      </c>
      <c r="G239" s="294">
        <v>0.2</v>
      </c>
      <c r="H239" s="295" t="s">
        <v>166</v>
      </c>
      <c r="I239" s="294">
        <v>0.4</v>
      </c>
      <c r="J239" s="295">
        <v>1</v>
      </c>
      <c r="K239" s="295">
        <v>6</v>
      </c>
      <c r="L239" s="295" t="s">
        <v>167</v>
      </c>
      <c r="M239" s="312">
        <f t="shared" ref="M239:M241" si="16">ROUND(E239*G239*I239*J239*K239,2)</f>
        <v>2.11</v>
      </c>
      <c r="N239" s="313" t="str">
        <f t="shared" ref="N239:N241" si="17">$F$165</f>
        <v>M3</v>
      </c>
    </row>
    <row r="240" spans="1:14">
      <c r="A240" s="254"/>
      <c r="B240" s="260"/>
      <c r="C240" s="283"/>
      <c r="D240" s="323" t="s">
        <v>270</v>
      </c>
      <c r="E240" s="294">
        <v>26</v>
      </c>
      <c r="F240" s="295" t="s">
        <v>166</v>
      </c>
      <c r="G240" s="294">
        <v>0.2</v>
      </c>
      <c r="H240" s="295" t="s">
        <v>166</v>
      </c>
      <c r="I240" s="294">
        <v>0.4</v>
      </c>
      <c r="J240" s="295">
        <v>1</v>
      </c>
      <c r="K240" s="295">
        <v>2</v>
      </c>
      <c r="L240" s="295" t="s">
        <v>167</v>
      </c>
      <c r="M240" s="312">
        <f t="shared" si="16"/>
        <v>4.16</v>
      </c>
      <c r="N240" s="313" t="str">
        <f t="shared" si="17"/>
        <v>M3</v>
      </c>
    </row>
    <row r="241" spans="1:14">
      <c r="A241" s="254"/>
      <c r="B241" s="260"/>
      <c r="C241" s="283"/>
      <c r="D241" s="323" t="s">
        <v>270</v>
      </c>
      <c r="E241" s="294">
        <v>2.6</v>
      </c>
      <c r="F241" s="295" t="s">
        <v>166</v>
      </c>
      <c r="G241" s="294">
        <v>0.2</v>
      </c>
      <c r="H241" s="295" t="s">
        <v>166</v>
      </c>
      <c r="I241" s="294">
        <v>0.4</v>
      </c>
      <c r="J241" s="295">
        <v>1</v>
      </c>
      <c r="K241" s="295">
        <v>3</v>
      </c>
      <c r="L241" s="295" t="s">
        <v>167</v>
      </c>
      <c r="M241" s="312">
        <f t="shared" si="16"/>
        <v>0.62</v>
      </c>
      <c r="N241" s="313" t="str">
        <f t="shared" si="17"/>
        <v>M3</v>
      </c>
    </row>
    <row r="242" spans="1:14">
      <c r="A242" s="254"/>
      <c r="B242" s="260"/>
      <c r="C242" s="283"/>
      <c r="D242" s="323"/>
      <c r="E242" s="283"/>
      <c r="F242" s="260"/>
      <c r="G242" s="283"/>
      <c r="H242" s="260"/>
      <c r="I242" s="283"/>
      <c r="J242" s="260"/>
      <c r="K242" s="260"/>
      <c r="L242" s="260"/>
      <c r="M242" s="284"/>
      <c r="N242" s="307"/>
    </row>
    <row r="243" spans="1:14" ht="86.4" customHeight="1">
      <c r="A243" s="254"/>
      <c r="B243" s="260"/>
      <c r="C243" s="283"/>
      <c r="D243" s="323"/>
      <c r="E243" s="283"/>
      <c r="F243" s="260"/>
      <c r="G243" s="283"/>
      <c r="H243" s="260"/>
      <c r="I243" s="283"/>
      <c r="J243" s="260"/>
      <c r="K243" s="329" t="s">
        <v>193</v>
      </c>
      <c r="L243" s="260" t="s">
        <v>167</v>
      </c>
      <c r="M243" s="326">
        <f>ROUND(SUM(M239:M242),2)</f>
        <v>6.89</v>
      </c>
      <c r="N243" s="317" t="str">
        <f>F236</f>
        <v>M3</v>
      </c>
    </row>
    <row r="244" spans="1:14">
      <c r="A244" s="254"/>
      <c r="B244" s="260"/>
      <c r="C244" s="283"/>
      <c r="D244" s="323"/>
      <c r="E244" s="283"/>
      <c r="F244" s="260"/>
      <c r="G244" s="283"/>
      <c r="H244" s="260"/>
      <c r="I244" s="283"/>
      <c r="J244" s="260"/>
      <c r="K244" s="329"/>
      <c r="L244" s="260"/>
      <c r="M244" s="326"/>
      <c r="N244" s="317"/>
    </row>
    <row r="245" spans="1:14">
      <c r="A245" s="321"/>
      <c r="N245" s="318"/>
    </row>
    <row r="246" spans="1:14" ht="66">
      <c r="A246" s="321"/>
      <c r="B246" s="128" t="s">
        <v>271</v>
      </c>
      <c r="C246" s="122" t="s">
        <v>272</v>
      </c>
      <c r="D246" s="142" t="s">
        <v>273</v>
      </c>
      <c r="E246" s="113"/>
      <c r="F246" s="127" t="s">
        <v>197</v>
      </c>
      <c r="G246" s="290"/>
      <c r="H246" s="290"/>
      <c r="I246" s="290"/>
      <c r="J246" s="290"/>
      <c r="K246" s="290"/>
      <c r="L246" s="290"/>
      <c r="M246" s="175"/>
      <c r="N246" s="281"/>
    </row>
    <row r="247" spans="1:14">
      <c r="A247" s="254"/>
      <c r="B247" s="260"/>
      <c r="C247" s="260"/>
      <c r="D247" s="291"/>
      <c r="E247" s="267" t="s">
        <v>274</v>
      </c>
      <c r="F247" s="296">
        <v>167.59</v>
      </c>
      <c r="G247" s="293" t="s">
        <v>163</v>
      </c>
      <c r="H247" s="255" t="str">
        <f>C246</f>
        <v>ED-50247</v>
      </c>
      <c r="I247" s="261"/>
      <c r="J247" s="261" t="s">
        <v>175</v>
      </c>
      <c r="K247" s="261"/>
      <c r="L247" s="261"/>
      <c r="M247" s="260"/>
      <c r="N247" s="281"/>
    </row>
    <row r="248" spans="1:14">
      <c r="A248" s="254"/>
      <c r="B248" s="260"/>
      <c r="C248" s="261"/>
      <c r="D248" s="263"/>
      <c r="E248" s="261"/>
      <c r="F248" s="261"/>
      <c r="G248" s="261"/>
      <c r="H248" s="260"/>
      <c r="I248" s="261"/>
      <c r="J248" s="261"/>
      <c r="K248" s="261"/>
      <c r="L248" s="261"/>
      <c r="M248" s="260"/>
      <c r="N248" s="281"/>
    </row>
    <row r="249" spans="1:14">
      <c r="A249" s="254"/>
      <c r="B249" s="260"/>
      <c r="C249" s="283"/>
      <c r="D249" s="323" t="s">
        <v>275</v>
      </c>
      <c r="E249" s="294">
        <v>4.4000000000000004</v>
      </c>
      <c r="F249" s="295" t="s">
        <v>166</v>
      </c>
      <c r="G249" s="294">
        <v>3</v>
      </c>
      <c r="H249" s="295" t="s">
        <v>166</v>
      </c>
      <c r="I249" s="294">
        <v>1</v>
      </c>
      <c r="J249" s="295">
        <v>1</v>
      </c>
      <c r="K249" s="295">
        <v>1</v>
      </c>
      <c r="L249" s="295" t="s">
        <v>167</v>
      </c>
      <c r="M249" s="312">
        <f>ROUND(E249*G249*I249*J249*K249,2)</f>
        <v>13.2</v>
      </c>
      <c r="N249" s="313" t="str">
        <f>$F$246</f>
        <v>M2</v>
      </c>
    </row>
    <row r="250" spans="1:14">
      <c r="A250" s="254"/>
      <c r="B250" s="260"/>
      <c r="C250" s="283"/>
      <c r="D250" s="323" t="s">
        <v>276</v>
      </c>
      <c r="E250" s="294">
        <v>11.5</v>
      </c>
      <c r="F250" s="295" t="s">
        <v>166</v>
      </c>
      <c r="G250" s="294">
        <v>4.4000000000000004</v>
      </c>
      <c r="H250" s="295" t="s">
        <v>166</v>
      </c>
      <c r="I250" s="294">
        <v>1</v>
      </c>
      <c r="J250" s="295">
        <v>1</v>
      </c>
      <c r="K250" s="295">
        <v>1</v>
      </c>
      <c r="L250" s="295" t="s">
        <v>167</v>
      </c>
      <c r="M250" s="312">
        <f>ROUND(E250*G250*I250*J250*K250,2)</f>
        <v>50.6</v>
      </c>
      <c r="N250" s="313" t="str">
        <f t="shared" ref="N250" si="18">$F$246</f>
        <v>M2</v>
      </c>
    </row>
    <row r="251" spans="1:14">
      <c r="A251" s="254"/>
      <c r="B251" s="260"/>
      <c r="C251" s="283"/>
      <c r="D251" s="323"/>
      <c r="E251" s="283"/>
      <c r="F251" s="260"/>
      <c r="G251" s="283"/>
      <c r="H251" s="260"/>
      <c r="I251" s="283"/>
      <c r="J251" s="260"/>
      <c r="K251" s="260"/>
      <c r="L251" s="260"/>
      <c r="M251" s="284"/>
      <c r="N251" s="307"/>
    </row>
    <row r="252" spans="1:14">
      <c r="A252" s="254"/>
      <c r="B252" s="260"/>
      <c r="C252" s="283"/>
      <c r="D252" s="323"/>
      <c r="E252" s="283"/>
      <c r="F252" s="260"/>
      <c r="G252" s="283"/>
      <c r="H252" s="260"/>
      <c r="I252" s="283"/>
      <c r="J252" s="260"/>
      <c r="K252" s="315" t="s">
        <v>193</v>
      </c>
      <c r="L252" s="295" t="s">
        <v>167</v>
      </c>
      <c r="M252" s="316">
        <f>ROUND(SUM(M249:M251),2)</f>
        <v>63.8</v>
      </c>
      <c r="N252" s="317" t="str">
        <f>F246</f>
        <v>M2</v>
      </c>
    </row>
    <row r="253" spans="1:14">
      <c r="A253" s="254"/>
      <c r="B253" s="260"/>
      <c r="C253" s="283"/>
      <c r="D253" s="323"/>
      <c r="E253" s="283"/>
      <c r="F253" s="260"/>
      <c r="G253" s="283"/>
      <c r="H253" s="260"/>
      <c r="I253" s="283"/>
      <c r="J253" s="260"/>
      <c r="K253" s="260"/>
      <c r="L253" s="260"/>
      <c r="M253" s="284"/>
      <c r="N253" s="307"/>
    </row>
    <row r="254" spans="1:14">
      <c r="A254" s="254"/>
      <c r="B254" s="139" t="s">
        <v>277</v>
      </c>
      <c r="C254" s="135"/>
      <c r="D254" s="140" t="s">
        <v>278</v>
      </c>
      <c r="E254" s="283"/>
      <c r="F254" s="260"/>
      <c r="G254" s="283"/>
      <c r="H254" s="260"/>
      <c r="I254" s="283"/>
      <c r="J254" s="260"/>
      <c r="K254" s="260"/>
      <c r="L254" s="260"/>
      <c r="M254" s="284"/>
      <c r="N254" s="307"/>
    </row>
    <row r="255" spans="1:14">
      <c r="A255" s="254"/>
      <c r="N255" s="318"/>
    </row>
    <row r="256" spans="1:14" ht="26.4">
      <c r="A256" s="321"/>
      <c r="B256" s="128" t="s">
        <v>279</v>
      </c>
      <c r="C256" s="122" t="s">
        <v>280</v>
      </c>
      <c r="D256" s="112" t="s">
        <v>281</v>
      </c>
      <c r="E256" s="113"/>
      <c r="F256" s="127" t="s">
        <v>197</v>
      </c>
      <c r="G256" s="290"/>
      <c r="H256" s="290"/>
      <c r="I256" s="290"/>
      <c r="J256" s="290"/>
      <c r="K256" s="290"/>
      <c r="L256" s="290"/>
      <c r="M256" s="175"/>
      <c r="N256" s="281"/>
    </row>
    <row r="257" spans="1:14">
      <c r="A257" s="254"/>
      <c r="B257" s="260"/>
      <c r="C257" s="260"/>
      <c r="D257" s="291"/>
      <c r="E257" s="267" t="s">
        <v>274</v>
      </c>
      <c r="F257" s="296">
        <v>73.540000000000006</v>
      </c>
      <c r="G257" s="293" t="s">
        <v>163</v>
      </c>
      <c r="H257" s="255" t="str">
        <f>C256</f>
        <v>ED-48232</v>
      </c>
      <c r="I257" s="261"/>
      <c r="J257" s="261" t="s">
        <v>175</v>
      </c>
      <c r="K257" s="261"/>
      <c r="L257" s="261"/>
      <c r="M257" s="260"/>
      <c r="N257" s="281"/>
    </row>
    <row r="258" spans="1:14">
      <c r="A258" s="254"/>
      <c r="B258" s="260"/>
      <c r="C258" s="261"/>
      <c r="D258" s="263"/>
      <c r="E258" s="261"/>
      <c r="F258" s="261"/>
      <c r="G258" s="261"/>
      <c r="H258" s="260"/>
      <c r="I258" s="261"/>
      <c r="J258" s="261"/>
      <c r="K258" s="261"/>
      <c r="L258" s="261"/>
      <c r="M258" s="260"/>
      <c r="N258" s="281"/>
    </row>
    <row r="259" spans="1:14">
      <c r="A259" s="254"/>
      <c r="B259" s="260"/>
      <c r="C259" s="283"/>
      <c r="D259" s="323" t="s">
        <v>275</v>
      </c>
      <c r="E259" s="294">
        <v>4.4000000000000004</v>
      </c>
      <c r="F259" s="295" t="s">
        <v>166</v>
      </c>
      <c r="G259" s="294">
        <v>4</v>
      </c>
      <c r="H259" s="295" t="s">
        <v>166</v>
      </c>
      <c r="I259" s="294">
        <v>1</v>
      </c>
      <c r="J259" s="295">
        <v>1</v>
      </c>
      <c r="K259" s="295">
        <v>2</v>
      </c>
      <c r="L259" s="295" t="s">
        <v>167</v>
      </c>
      <c r="M259" s="312">
        <f t="shared" ref="M259:M264" si="19">ROUND(E259*G259*I259*J259*K259,2)</f>
        <v>35.200000000000003</v>
      </c>
      <c r="N259" s="313" t="str">
        <f>$F$246</f>
        <v>M2</v>
      </c>
    </row>
    <row r="260" spans="1:14">
      <c r="A260" s="254"/>
      <c r="B260" s="260"/>
      <c r="C260" s="283"/>
      <c r="D260" s="323" t="s">
        <v>275</v>
      </c>
      <c r="E260" s="294">
        <v>3</v>
      </c>
      <c r="F260" s="295" t="s">
        <v>166</v>
      </c>
      <c r="G260" s="294">
        <v>4</v>
      </c>
      <c r="H260" s="295" t="s">
        <v>166</v>
      </c>
      <c r="I260" s="294">
        <v>1</v>
      </c>
      <c r="J260" s="295">
        <v>1</v>
      </c>
      <c r="K260" s="295">
        <v>3</v>
      </c>
      <c r="L260" s="295" t="s">
        <v>167</v>
      </c>
      <c r="M260" s="312">
        <f t="shared" si="19"/>
        <v>36</v>
      </c>
      <c r="N260" s="313" t="str">
        <f>$F$246</f>
        <v>M2</v>
      </c>
    </row>
    <row r="261" spans="1:14">
      <c r="A261" s="254"/>
      <c r="B261" s="260"/>
      <c r="C261" s="283"/>
      <c r="D261" s="323" t="s">
        <v>275</v>
      </c>
      <c r="E261" s="294">
        <v>3</v>
      </c>
      <c r="F261" s="295" t="s">
        <v>166</v>
      </c>
      <c r="G261" s="294">
        <v>3</v>
      </c>
      <c r="H261" s="295" t="s">
        <v>166</v>
      </c>
      <c r="I261" s="294">
        <v>1</v>
      </c>
      <c r="J261" s="295">
        <v>1</v>
      </c>
      <c r="K261" s="295">
        <v>2</v>
      </c>
      <c r="L261" s="295" t="s">
        <v>167</v>
      </c>
      <c r="M261" s="312">
        <f t="shared" si="19"/>
        <v>18</v>
      </c>
      <c r="N261" s="313" t="str">
        <f>$F$246</f>
        <v>M2</v>
      </c>
    </row>
    <row r="262" spans="1:14">
      <c r="A262" s="254"/>
      <c r="B262" s="260"/>
      <c r="C262" s="283"/>
      <c r="D262" s="323" t="s">
        <v>276</v>
      </c>
      <c r="E262" s="294">
        <v>11.5</v>
      </c>
      <c r="F262" s="295" t="s">
        <v>166</v>
      </c>
      <c r="G262" s="294">
        <v>4</v>
      </c>
      <c r="H262" s="295" t="s">
        <v>166</v>
      </c>
      <c r="I262" s="294">
        <v>1</v>
      </c>
      <c r="J262" s="295">
        <v>1</v>
      </c>
      <c r="K262" s="295">
        <v>2</v>
      </c>
      <c r="L262" s="295" t="s">
        <v>167</v>
      </c>
      <c r="M262" s="312">
        <f t="shared" si="19"/>
        <v>92</v>
      </c>
      <c r="N262" s="313" t="str">
        <f t="shared" ref="N262:N264" si="20">$F$246</f>
        <v>M2</v>
      </c>
    </row>
    <row r="263" spans="1:14">
      <c r="A263" s="254"/>
      <c r="B263" s="260"/>
      <c r="C263" s="283"/>
      <c r="D263" s="323" t="s">
        <v>276</v>
      </c>
      <c r="E263" s="294">
        <v>4.4000000000000004</v>
      </c>
      <c r="F263" s="295" t="s">
        <v>166</v>
      </c>
      <c r="G263" s="294">
        <v>4</v>
      </c>
      <c r="H263" s="295" t="s">
        <v>166</v>
      </c>
      <c r="I263" s="294">
        <v>1</v>
      </c>
      <c r="J263" s="295">
        <v>1</v>
      </c>
      <c r="K263" s="295">
        <v>2</v>
      </c>
      <c r="L263" s="295" t="s">
        <v>167</v>
      </c>
      <c r="M263" s="312">
        <f t="shared" si="19"/>
        <v>35.200000000000003</v>
      </c>
      <c r="N263" s="313" t="str">
        <f t="shared" si="20"/>
        <v>M2</v>
      </c>
    </row>
    <row r="264" spans="1:14">
      <c r="A264" s="254"/>
      <c r="B264" s="260"/>
      <c r="C264" s="283"/>
      <c r="D264" s="323" t="s">
        <v>276</v>
      </c>
      <c r="E264" s="294">
        <v>4.4000000000000004</v>
      </c>
      <c r="F264" s="295" t="s">
        <v>166</v>
      </c>
      <c r="G264" s="294">
        <v>3</v>
      </c>
      <c r="H264" s="295" t="s">
        <v>166</v>
      </c>
      <c r="I264" s="294">
        <v>1</v>
      </c>
      <c r="J264" s="295">
        <v>1</v>
      </c>
      <c r="K264" s="295">
        <v>2</v>
      </c>
      <c r="L264" s="295" t="s">
        <v>167</v>
      </c>
      <c r="M264" s="312">
        <f t="shared" si="19"/>
        <v>26.4</v>
      </c>
      <c r="N264" s="313" t="str">
        <f t="shared" si="20"/>
        <v>M2</v>
      </c>
    </row>
    <row r="265" spans="1:14">
      <c r="A265" s="254"/>
      <c r="B265" s="260"/>
      <c r="C265" s="283"/>
      <c r="D265" s="323"/>
      <c r="E265" s="283"/>
      <c r="F265" s="260"/>
      <c r="G265" s="283"/>
      <c r="H265" s="260"/>
      <c r="I265" s="283"/>
      <c r="J265" s="260"/>
      <c r="K265" s="260"/>
      <c r="L265" s="260"/>
      <c r="M265" s="284"/>
      <c r="N265" s="307"/>
    </row>
    <row r="266" spans="1:14">
      <c r="A266" s="254"/>
      <c r="B266" s="260"/>
      <c r="C266" s="283"/>
      <c r="D266" s="323"/>
      <c r="E266" s="283"/>
      <c r="F266" s="260"/>
      <c r="G266" s="283"/>
      <c r="H266" s="260"/>
      <c r="I266" s="283"/>
      <c r="J266" s="260"/>
      <c r="K266" s="315" t="s">
        <v>193</v>
      </c>
      <c r="L266" s="295" t="s">
        <v>167</v>
      </c>
      <c r="M266" s="316">
        <f>ROUND(SUM(M259:M265),2)</f>
        <v>242.8</v>
      </c>
      <c r="N266" s="317" t="str">
        <f>F256</f>
        <v>M2</v>
      </c>
    </row>
    <row r="267" spans="1:14">
      <c r="A267" s="254"/>
      <c r="N267" s="318"/>
    </row>
    <row r="268" spans="1:14" ht="39.6">
      <c r="A268" s="254"/>
      <c r="B268" s="128" t="s">
        <v>282</v>
      </c>
      <c r="C268" s="122" t="s">
        <v>283</v>
      </c>
      <c r="D268" s="126" t="s">
        <v>284</v>
      </c>
      <c r="E268" s="113"/>
      <c r="F268" s="127" t="s">
        <v>197</v>
      </c>
      <c r="G268" s="290"/>
      <c r="H268" s="290"/>
      <c r="I268" s="290"/>
      <c r="J268" s="290"/>
      <c r="K268" s="290"/>
      <c r="L268" s="290"/>
      <c r="M268" s="175"/>
      <c r="N268" s="281"/>
    </row>
    <row r="269" spans="1:14">
      <c r="A269" s="254"/>
      <c r="B269" s="260"/>
      <c r="C269" s="260"/>
      <c r="D269" s="291"/>
      <c r="E269" s="267" t="s">
        <v>274</v>
      </c>
      <c r="F269" s="296">
        <v>205.94</v>
      </c>
      <c r="G269" s="293" t="s">
        <v>163</v>
      </c>
      <c r="H269" s="255" t="str">
        <f>C268</f>
        <v>ED-48220</v>
      </c>
      <c r="I269" s="261"/>
      <c r="J269" s="261" t="s">
        <v>175</v>
      </c>
      <c r="K269" s="261"/>
      <c r="L269" s="261"/>
      <c r="M269" s="260"/>
      <c r="N269" s="281"/>
    </row>
    <row r="270" spans="1:14">
      <c r="A270" s="254"/>
      <c r="B270" s="260"/>
      <c r="C270" s="261"/>
      <c r="D270" s="263"/>
      <c r="E270" s="261"/>
      <c r="F270" s="261"/>
      <c r="G270" s="261"/>
      <c r="H270" s="260"/>
      <c r="I270" s="261"/>
      <c r="J270" s="261"/>
      <c r="K270" s="261"/>
      <c r="L270" s="261"/>
      <c r="M270" s="260"/>
      <c r="N270" s="281"/>
    </row>
    <row r="271" spans="1:14">
      <c r="A271" s="254"/>
      <c r="B271" s="260"/>
      <c r="C271" s="283"/>
      <c r="D271" s="323" t="s">
        <v>285</v>
      </c>
      <c r="E271" s="294">
        <v>11.7</v>
      </c>
      <c r="F271" s="295" t="s">
        <v>166</v>
      </c>
      <c r="G271" s="294">
        <v>0.65</v>
      </c>
      <c r="H271" s="295" t="s">
        <v>166</v>
      </c>
      <c r="I271" s="294">
        <v>1</v>
      </c>
      <c r="J271" s="295">
        <v>1</v>
      </c>
      <c r="K271" s="295">
        <v>1</v>
      </c>
      <c r="L271" s="295" t="s">
        <v>167</v>
      </c>
      <c r="M271" s="312">
        <f>ROUND(E271*G271*I271*J271*K271,2)</f>
        <v>7.61</v>
      </c>
      <c r="N271" s="313" t="str">
        <f t="shared" ref="N271:N275" si="21">$F$246</f>
        <v>M2</v>
      </c>
    </row>
    <row r="272" spans="1:14">
      <c r="A272" s="254"/>
      <c r="B272" s="260"/>
      <c r="C272" s="283"/>
      <c r="D272" s="323" t="s">
        <v>285</v>
      </c>
      <c r="E272" s="294">
        <v>1.3</v>
      </c>
      <c r="F272" s="295" t="s">
        <v>166</v>
      </c>
      <c r="G272" s="294">
        <v>0.65</v>
      </c>
      <c r="H272" s="295" t="s">
        <v>166</v>
      </c>
      <c r="I272" s="294">
        <v>1</v>
      </c>
      <c r="J272" s="295">
        <v>1</v>
      </c>
      <c r="K272" s="295">
        <v>2</v>
      </c>
      <c r="L272" s="295" t="s">
        <v>167</v>
      </c>
      <c r="M272" s="312">
        <f>ROUND(E272*G272*I272*J272*K272,2)</f>
        <v>1.69</v>
      </c>
      <c r="N272" s="313" t="str">
        <f t="shared" si="21"/>
        <v>M2</v>
      </c>
    </row>
    <row r="273" spans="1:14">
      <c r="A273" s="254"/>
      <c r="B273" s="260"/>
      <c r="C273" s="283"/>
      <c r="D273" s="323" t="s">
        <v>286</v>
      </c>
      <c r="E273" s="294">
        <v>4.3</v>
      </c>
      <c r="F273" s="295" t="s">
        <v>166</v>
      </c>
      <c r="G273" s="294">
        <v>0.5</v>
      </c>
      <c r="H273" s="295" t="s">
        <v>166</v>
      </c>
      <c r="I273" s="294">
        <v>1</v>
      </c>
      <c r="J273" s="295">
        <v>1</v>
      </c>
      <c r="K273" s="295">
        <v>2</v>
      </c>
      <c r="L273" s="295" t="s">
        <v>167</v>
      </c>
      <c r="M273" s="312">
        <f>ROUND(E273*G273*I273*J273*K273,2)</f>
        <v>4.3</v>
      </c>
      <c r="N273" s="313" t="str">
        <f t="shared" si="21"/>
        <v>M2</v>
      </c>
    </row>
    <row r="274" spans="1:14">
      <c r="A274" s="254"/>
      <c r="B274" s="260"/>
      <c r="C274" s="283"/>
      <c r="D274" s="323" t="s">
        <v>286</v>
      </c>
      <c r="E274" s="294">
        <v>5.7</v>
      </c>
      <c r="F274" s="295" t="s">
        <v>166</v>
      </c>
      <c r="G274" s="294">
        <v>0.4</v>
      </c>
      <c r="H274" s="295" t="s">
        <v>166</v>
      </c>
      <c r="I274" s="294">
        <v>1</v>
      </c>
      <c r="J274" s="295">
        <v>1</v>
      </c>
      <c r="K274" s="295">
        <v>2</v>
      </c>
      <c r="L274" s="295" t="s">
        <v>167</v>
      </c>
      <c r="M274" s="312">
        <f>ROUND(E274*G274*I274*J274*K274,2)</f>
        <v>4.5599999999999996</v>
      </c>
      <c r="N274" s="313" t="str">
        <f t="shared" si="21"/>
        <v>M2</v>
      </c>
    </row>
    <row r="275" spans="1:14">
      <c r="A275" s="254"/>
      <c r="B275" s="260"/>
      <c r="C275" s="283"/>
      <c r="D275" s="323" t="s">
        <v>287</v>
      </c>
      <c r="E275" s="294">
        <v>0.4</v>
      </c>
      <c r="F275" s="295" t="s">
        <v>166</v>
      </c>
      <c r="G275" s="294">
        <v>1.2</v>
      </c>
      <c r="H275" s="295" t="s">
        <v>166</v>
      </c>
      <c r="I275" s="294">
        <v>1</v>
      </c>
      <c r="J275" s="295">
        <v>1</v>
      </c>
      <c r="K275" s="295">
        <v>7</v>
      </c>
      <c r="L275" s="295" t="s">
        <v>167</v>
      </c>
      <c r="M275" s="312">
        <f>ROUND(E275*G275*I275*J275*K275,2)</f>
        <v>3.36</v>
      </c>
      <c r="N275" s="313" t="str">
        <f t="shared" si="21"/>
        <v>M2</v>
      </c>
    </row>
    <row r="276" spans="1:14">
      <c r="A276" s="254"/>
      <c r="B276" s="260"/>
      <c r="C276" s="283"/>
      <c r="D276" s="323"/>
      <c r="E276" s="283"/>
      <c r="F276" s="260"/>
      <c r="G276" s="283"/>
      <c r="H276" s="260"/>
      <c r="I276" s="283"/>
      <c r="J276" s="260"/>
      <c r="K276" s="260"/>
      <c r="L276" s="260"/>
      <c r="M276" s="284"/>
      <c r="N276" s="307"/>
    </row>
    <row r="277" spans="1:14">
      <c r="A277" s="324" t="s">
        <v>237</v>
      </c>
      <c r="B277" s="260"/>
      <c r="C277" s="283"/>
      <c r="D277" s="323"/>
      <c r="E277" s="283"/>
      <c r="F277" s="260"/>
      <c r="G277" s="283"/>
      <c r="H277" s="260"/>
      <c r="I277" s="283"/>
      <c r="J277" s="260"/>
      <c r="K277" s="315" t="s">
        <v>193</v>
      </c>
      <c r="L277" s="295" t="s">
        <v>167</v>
      </c>
      <c r="M277" s="316">
        <f>ROUND(SUM(M271:M276),2)</f>
        <v>21.52</v>
      </c>
      <c r="N277" s="317" t="str">
        <f>F268</f>
        <v>M2</v>
      </c>
    </row>
    <row r="278" spans="1:14">
      <c r="A278" s="254"/>
      <c r="B278" s="261"/>
      <c r="C278" s="261"/>
      <c r="D278" s="261"/>
      <c r="E278" s="261"/>
      <c r="F278" s="261"/>
      <c r="G278" s="261"/>
      <c r="H278" s="260"/>
      <c r="I278" s="261"/>
      <c r="J278" s="261"/>
      <c r="K278" s="261"/>
      <c r="L278" s="261"/>
      <c r="M278" s="260"/>
      <c r="N278" s="281"/>
    </row>
    <row r="279" spans="1:14" ht="52.8">
      <c r="A279" s="254"/>
      <c r="B279" s="128" t="s">
        <v>288</v>
      </c>
      <c r="C279" s="122" t="s">
        <v>289</v>
      </c>
      <c r="D279" s="142" t="s">
        <v>290</v>
      </c>
      <c r="E279" s="113"/>
      <c r="F279" s="127" t="s">
        <v>197</v>
      </c>
      <c r="G279" s="290"/>
      <c r="H279" s="290"/>
      <c r="I279" s="290"/>
      <c r="J279" s="290"/>
      <c r="K279" s="290"/>
      <c r="L279" s="290"/>
      <c r="M279" s="175"/>
      <c r="N279" s="281"/>
    </row>
    <row r="280" spans="1:14">
      <c r="A280" s="254"/>
      <c r="B280" s="260"/>
      <c r="C280" s="260"/>
      <c r="D280" s="291"/>
      <c r="E280" s="267" t="s">
        <v>179</v>
      </c>
      <c r="F280" s="296">
        <v>419.18</v>
      </c>
      <c r="G280" s="293" t="s">
        <v>163</v>
      </c>
      <c r="H280" s="255" t="str">
        <f>C279</f>
        <v xml:space="preserve"> ED-23034</v>
      </c>
      <c r="I280" s="261"/>
      <c r="J280" s="261" t="s">
        <v>175</v>
      </c>
      <c r="K280" s="261"/>
      <c r="L280" s="261"/>
      <c r="M280" s="260"/>
      <c r="N280" s="281"/>
    </row>
    <row r="281" spans="1:14">
      <c r="A281" s="254"/>
      <c r="B281" s="260"/>
      <c r="C281" s="261"/>
      <c r="D281" s="263"/>
      <c r="E281" s="261"/>
      <c r="F281" s="261"/>
      <c r="G281" s="261"/>
      <c r="H281" s="260"/>
      <c r="I281" s="261"/>
      <c r="J281" s="261"/>
      <c r="K281" s="261"/>
      <c r="L281" s="261"/>
      <c r="M281" s="260"/>
      <c r="N281" s="281"/>
    </row>
    <row r="282" spans="1:14">
      <c r="A282" s="254"/>
      <c r="B282" s="260"/>
      <c r="C282" s="283"/>
      <c r="D282" s="323" t="s">
        <v>291</v>
      </c>
      <c r="E282" s="294">
        <v>0.8</v>
      </c>
      <c r="F282" s="295" t="s">
        <v>166</v>
      </c>
      <c r="G282" s="294">
        <v>2.1</v>
      </c>
      <c r="H282" s="295" t="s">
        <v>166</v>
      </c>
      <c r="I282" s="294">
        <v>1</v>
      </c>
      <c r="J282" s="295">
        <v>1</v>
      </c>
      <c r="K282" s="295">
        <v>4</v>
      </c>
      <c r="L282" s="295" t="s">
        <v>167</v>
      </c>
      <c r="M282" s="312">
        <f>ROUND(E282*G282*I282*J282*K282,2)</f>
        <v>6.72</v>
      </c>
      <c r="N282" s="313" t="str">
        <f>$F$246</f>
        <v>M2</v>
      </c>
    </row>
    <row r="283" spans="1:14">
      <c r="A283" s="254"/>
      <c r="B283" s="260"/>
      <c r="C283" s="283"/>
      <c r="D283" s="323" t="s">
        <v>292</v>
      </c>
      <c r="E283" s="294">
        <v>1</v>
      </c>
      <c r="F283" s="295" t="s">
        <v>166</v>
      </c>
      <c r="G283" s="294">
        <v>2.1</v>
      </c>
      <c r="H283" s="295" t="s">
        <v>166</v>
      </c>
      <c r="I283" s="294">
        <v>1</v>
      </c>
      <c r="J283" s="295">
        <v>1</v>
      </c>
      <c r="K283" s="295">
        <v>1</v>
      </c>
      <c r="L283" s="295" t="s">
        <v>167</v>
      </c>
      <c r="M283" s="312">
        <f>ROUND(E283*G283*I283*J283*K283,2)</f>
        <v>2.1</v>
      </c>
      <c r="N283" s="313" t="str">
        <f t="shared" ref="N283:N286" si="22">$F$246</f>
        <v>M2</v>
      </c>
    </row>
    <row r="284" spans="1:14">
      <c r="A284" s="254"/>
      <c r="B284" s="260"/>
      <c r="C284" s="283"/>
      <c r="D284" s="323" t="s">
        <v>293</v>
      </c>
      <c r="E284" s="294">
        <v>0.8</v>
      </c>
      <c r="F284" s="295" t="s">
        <v>166</v>
      </c>
      <c r="G284" s="294">
        <v>1.65</v>
      </c>
      <c r="H284" s="295" t="s">
        <v>166</v>
      </c>
      <c r="I284" s="294">
        <v>1</v>
      </c>
      <c r="J284" s="295">
        <v>1</v>
      </c>
      <c r="K284" s="295">
        <v>8</v>
      </c>
      <c r="L284" s="295" t="s">
        <v>167</v>
      </c>
      <c r="M284" s="312">
        <f>ROUND(E284*G284*I284*J284*K284,2)</f>
        <v>10.56</v>
      </c>
      <c r="N284" s="313" t="str">
        <f t="shared" si="22"/>
        <v>M2</v>
      </c>
    </row>
    <row r="285" spans="1:14">
      <c r="A285" s="324" t="s">
        <v>237</v>
      </c>
      <c r="B285" s="260"/>
      <c r="C285" s="283"/>
      <c r="D285" s="323"/>
      <c r="E285" s="283"/>
      <c r="F285" s="260"/>
      <c r="G285" s="283"/>
      <c r="H285" s="260"/>
      <c r="I285" s="283"/>
      <c r="J285" s="260"/>
      <c r="K285" s="260"/>
      <c r="L285" s="260"/>
      <c r="M285" s="284"/>
      <c r="N285" s="307"/>
    </row>
    <row r="286" spans="1:14">
      <c r="A286" s="254"/>
      <c r="B286" s="260"/>
      <c r="C286" s="283"/>
      <c r="D286" s="323"/>
      <c r="E286" s="283"/>
      <c r="F286" s="260"/>
      <c r="G286" s="283"/>
      <c r="H286" s="260"/>
      <c r="I286" s="283"/>
      <c r="J286" s="260"/>
      <c r="K286" s="315" t="s">
        <v>193</v>
      </c>
      <c r="L286" s="295" t="s">
        <v>167</v>
      </c>
      <c r="M286" s="316">
        <f>ROUND(SUM(M282:M285),2)</f>
        <v>19.38</v>
      </c>
      <c r="N286" s="317" t="str">
        <f t="shared" si="22"/>
        <v>M2</v>
      </c>
    </row>
    <row r="287" spans="1:14">
      <c r="A287" s="254"/>
      <c r="B287" s="260"/>
      <c r="C287" s="283"/>
      <c r="D287" s="263"/>
      <c r="E287" s="283"/>
      <c r="F287" s="260"/>
      <c r="G287" s="283"/>
      <c r="H287" s="260"/>
      <c r="I287" s="283"/>
      <c r="J287" s="260"/>
      <c r="K287" s="260"/>
      <c r="L287" s="260"/>
      <c r="M287" s="284"/>
      <c r="N287" s="307"/>
    </row>
    <row r="288" spans="1:14" ht="39.6">
      <c r="A288" s="254"/>
      <c r="B288" s="330" t="s">
        <v>294</v>
      </c>
      <c r="C288" s="387" t="s">
        <v>1063</v>
      </c>
      <c r="D288" s="126" t="s">
        <v>295</v>
      </c>
      <c r="E288" s="113"/>
      <c r="F288" s="127" t="s">
        <v>197</v>
      </c>
      <c r="G288" s="290"/>
      <c r="H288" s="290"/>
      <c r="I288" s="290"/>
      <c r="J288" s="290"/>
      <c r="K288" s="290"/>
      <c r="L288" s="290"/>
      <c r="M288" s="175"/>
      <c r="N288" s="281"/>
    </row>
    <row r="289" spans="1:14">
      <c r="A289" s="254"/>
      <c r="B289" s="260"/>
      <c r="C289" s="260"/>
      <c r="D289" s="291"/>
      <c r="E289" s="267" t="s">
        <v>179</v>
      </c>
      <c r="F289" s="291">
        <v>875.36</v>
      </c>
      <c r="G289" s="293" t="s">
        <v>163</v>
      </c>
      <c r="H289" s="255" t="str">
        <f>C288</f>
        <v>COMP.05</v>
      </c>
      <c r="I289" s="261"/>
      <c r="J289" s="261" t="s">
        <v>175</v>
      </c>
      <c r="K289" s="261"/>
      <c r="L289" s="261"/>
      <c r="M289" s="260"/>
      <c r="N289" s="281"/>
    </row>
    <row r="290" spans="1:14">
      <c r="A290" s="254"/>
      <c r="B290" s="260"/>
      <c r="C290" s="261"/>
      <c r="D290" s="263"/>
      <c r="E290" s="261"/>
      <c r="F290" s="261"/>
      <c r="G290" s="261"/>
      <c r="H290" s="260"/>
      <c r="I290" s="261"/>
      <c r="J290" s="261"/>
      <c r="K290" s="261"/>
      <c r="L290" s="261"/>
      <c r="M290" s="260"/>
      <c r="N290" s="281"/>
    </row>
    <row r="291" spans="1:14">
      <c r="A291" s="254"/>
      <c r="B291" s="260"/>
      <c r="C291" s="283"/>
      <c r="D291" s="323" t="s">
        <v>296</v>
      </c>
      <c r="E291" s="294">
        <v>0.8</v>
      </c>
      <c r="F291" s="295" t="s">
        <v>166</v>
      </c>
      <c r="G291" s="294">
        <v>1</v>
      </c>
      <c r="H291" s="295" t="s">
        <v>166</v>
      </c>
      <c r="I291" s="294">
        <v>1</v>
      </c>
      <c r="J291" s="295">
        <v>1</v>
      </c>
      <c r="K291" s="295">
        <v>7</v>
      </c>
      <c r="L291" s="295" t="s">
        <v>167</v>
      </c>
      <c r="M291" s="312">
        <f>ROUND(E291*G291*I291*J291*K291,2)</f>
        <v>5.6</v>
      </c>
      <c r="N291" s="313" t="str">
        <f t="shared" ref="N291:N294" si="23">$F$246</f>
        <v>M2</v>
      </c>
    </row>
    <row r="292" spans="1:14">
      <c r="A292" s="254"/>
      <c r="B292" s="260"/>
      <c r="C292" s="283"/>
      <c r="D292" s="323" t="s">
        <v>297</v>
      </c>
      <c r="E292" s="294">
        <v>1</v>
      </c>
      <c r="F292" s="295" t="s">
        <v>166</v>
      </c>
      <c r="G292" s="294">
        <v>0.6</v>
      </c>
      <c r="H292" s="295" t="s">
        <v>166</v>
      </c>
      <c r="I292" s="294">
        <v>1</v>
      </c>
      <c r="J292" s="295">
        <v>1</v>
      </c>
      <c r="K292" s="295">
        <v>2</v>
      </c>
      <c r="L292" s="295" t="s">
        <v>167</v>
      </c>
      <c r="M292" s="312">
        <f>ROUND(E292*G292*I292*J292*K292,2)</f>
        <v>1.2</v>
      </c>
      <c r="N292" s="313" t="str">
        <f t="shared" si="23"/>
        <v>M2</v>
      </c>
    </row>
    <row r="293" spans="1:14">
      <c r="A293" s="254"/>
      <c r="B293" s="260"/>
      <c r="C293" s="283"/>
      <c r="D293" s="323"/>
      <c r="E293" s="283"/>
      <c r="F293" s="260"/>
      <c r="G293" s="283"/>
      <c r="H293" s="260"/>
      <c r="I293" s="283"/>
      <c r="J293" s="260"/>
      <c r="K293" s="260"/>
      <c r="L293" s="260"/>
      <c r="M293" s="284"/>
      <c r="N293" s="307"/>
    </row>
    <row r="294" spans="1:14">
      <c r="A294" s="324" t="s">
        <v>237</v>
      </c>
      <c r="B294" s="260"/>
      <c r="C294" s="283"/>
      <c r="D294" s="323"/>
      <c r="E294" s="283"/>
      <c r="F294" s="260"/>
      <c r="G294" s="283"/>
      <c r="H294" s="260"/>
      <c r="I294" s="283"/>
      <c r="J294" s="260"/>
      <c r="K294" s="315" t="s">
        <v>193</v>
      </c>
      <c r="L294" s="295" t="s">
        <v>167</v>
      </c>
      <c r="M294" s="316">
        <f>ROUND(SUM(M289:M293),2)</f>
        <v>6.8</v>
      </c>
      <c r="N294" s="317" t="str">
        <f t="shared" si="23"/>
        <v>M2</v>
      </c>
    </row>
    <row r="295" spans="1:14">
      <c r="A295" s="254"/>
      <c r="B295" s="260"/>
      <c r="C295" s="283"/>
      <c r="D295" s="323"/>
      <c r="E295" s="283"/>
      <c r="F295" s="260"/>
      <c r="G295" s="283"/>
      <c r="H295" s="260"/>
      <c r="I295" s="283"/>
      <c r="J295" s="260"/>
      <c r="K295" s="329"/>
      <c r="L295" s="260"/>
      <c r="M295" s="326"/>
      <c r="N295" s="317"/>
    </row>
    <row r="296" spans="1:14" ht="26.4">
      <c r="A296" s="254"/>
      <c r="B296" s="128" t="s">
        <v>298</v>
      </c>
      <c r="C296" s="122" t="s">
        <v>299</v>
      </c>
      <c r="D296" s="126" t="s">
        <v>300</v>
      </c>
      <c r="E296" s="113"/>
      <c r="F296" s="127" t="s">
        <v>161</v>
      </c>
      <c r="G296" s="290"/>
      <c r="H296" s="290"/>
      <c r="I296" s="290"/>
      <c r="J296" s="290"/>
      <c r="K296" s="290"/>
      <c r="L296" s="290"/>
      <c r="M296" s="175"/>
      <c r="N296" s="281"/>
    </row>
    <row r="297" spans="1:14">
      <c r="A297" s="254"/>
      <c r="B297" s="260"/>
      <c r="C297" s="260"/>
      <c r="D297" s="291"/>
      <c r="E297" s="267" t="s">
        <v>301</v>
      </c>
      <c r="F297" s="296">
        <v>25.78</v>
      </c>
      <c r="G297" s="293" t="s">
        <v>163</v>
      </c>
      <c r="H297" s="255" t="str">
        <f>C296</f>
        <v>ED-49697</v>
      </c>
      <c r="I297" s="261"/>
      <c r="J297" s="261" t="s">
        <v>175</v>
      </c>
      <c r="K297" s="261"/>
      <c r="L297" s="261"/>
      <c r="M297" s="260"/>
      <c r="N297" s="281"/>
    </row>
    <row r="298" spans="1:14">
      <c r="A298" s="254"/>
      <c r="B298" s="260"/>
      <c r="C298" s="261"/>
      <c r="D298" s="263"/>
      <c r="E298" s="261"/>
      <c r="F298" s="261"/>
      <c r="G298" s="261"/>
      <c r="H298" s="260"/>
      <c r="I298" s="261"/>
      <c r="J298" s="261"/>
      <c r="K298" s="261"/>
      <c r="L298" s="261"/>
      <c r="M298" s="260"/>
      <c r="N298" s="281"/>
    </row>
    <row r="299" spans="1:14">
      <c r="A299" s="254"/>
      <c r="B299" s="260"/>
      <c r="C299" s="283"/>
      <c r="D299" s="323" t="s">
        <v>291</v>
      </c>
      <c r="E299" s="294">
        <v>3</v>
      </c>
      <c r="F299" s="295" t="s">
        <v>166</v>
      </c>
      <c r="G299" s="294">
        <v>1</v>
      </c>
      <c r="H299" s="295" t="s">
        <v>166</v>
      </c>
      <c r="I299" s="294">
        <v>1</v>
      </c>
      <c r="J299" s="295">
        <v>1</v>
      </c>
      <c r="K299" s="294">
        <v>4</v>
      </c>
      <c r="L299" s="295" t="s">
        <v>167</v>
      </c>
      <c r="M299" s="312">
        <f>ROUND(E299*G299*I299*J299*K299,2)</f>
        <v>12</v>
      </c>
      <c r="N299" s="313" t="str">
        <f>F296</f>
        <v>UNID</v>
      </c>
    </row>
    <row r="300" spans="1:14">
      <c r="A300" s="254"/>
      <c r="B300" s="260"/>
      <c r="C300" s="283"/>
      <c r="D300" s="323" t="s">
        <v>292</v>
      </c>
      <c r="E300" s="294">
        <v>3</v>
      </c>
      <c r="F300" s="295" t="s">
        <v>166</v>
      </c>
      <c r="G300" s="294">
        <v>1</v>
      </c>
      <c r="H300" s="295" t="s">
        <v>166</v>
      </c>
      <c r="I300" s="294">
        <v>1</v>
      </c>
      <c r="J300" s="295">
        <v>1</v>
      </c>
      <c r="K300" s="294">
        <v>1</v>
      </c>
      <c r="L300" s="295" t="s">
        <v>167</v>
      </c>
      <c r="M300" s="312">
        <f>ROUND(E300*G300*I300*J300*K300,2)</f>
        <v>3</v>
      </c>
      <c r="N300" s="313" t="str">
        <f>F296</f>
        <v>UNID</v>
      </c>
    </row>
    <row r="301" spans="1:14" ht="53.4" customHeight="1">
      <c r="A301" s="254"/>
      <c r="B301" s="260"/>
      <c r="C301" s="283"/>
      <c r="D301" s="323" t="s">
        <v>293</v>
      </c>
      <c r="E301" s="294">
        <v>3</v>
      </c>
      <c r="F301" s="295" t="s">
        <v>166</v>
      </c>
      <c r="G301" s="294">
        <v>1</v>
      </c>
      <c r="H301" s="295" t="s">
        <v>166</v>
      </c>
      <c r="I301" s="294">
        <v>1</v>
      </c>
      <c r="J301" s="295">
        <v>1</v>
      </c>
      <c r="K301" s="294">
        <v>8</v>
      </c>
      <c r="L301" s="295" t="s">
        <v>167</v>
      </c>
      <c r="M301" s="312">
        <f>ROUND(E301*G301*I301*J301*K301,2)</f>
        <v>24</v>
      </c>
      <c r="N301" s="313" t="str">
        <f>F296</f>
        <v>UNID</v>
      </c>
    </row>
    <row r="302" spans="1:14">
      <c r="A302" s="254"/>
      <c r="B302" s="260"/>
      <c r="C302" s="283"/>
      <c r="D302" s="323"/>
      <c r="E302" s="283"/>
      <c r="F302" s="260"/>
      <c r="G302" s="283"/>
      <c r="H302" s="260"/>
      <c r="I302" s="283"/>
      <c r="J302" s="260"/>
      <c r="K302" s="260"/>
      <c r="L302" s="260"/>
      <c r="M302" s="284"/>
      <c r="N302" s="307"/>
    </row>
    <row r="303" spans="1:14">
      <c r="A303" s="254"/>
      <c r="B303" s="260"/>
      <c r="C303" s="283"/>
      <c r="D303" s="323"/>
      <c r="E303" s="283"/>
      <c r="F303" s="260"/>
      <c r="G303" s="283"/>
      <c r="H303" s="260"/>
      <c r="I303" s="283"/>
      <c r="J303" s="260"/>
      <c r="K303" s="329" t="s">
        <v>193</v>
      </c>
      <c r="L303" s="260" t="s">
        <v>167</v>
      </c>
      <c r="M303" s="326">
        <f>ROUND(SUM(M299:M302),2)</f>
        <v>39</v>
      </c>
      <c r="N303" s="317" t="str">
        <f>F296</f>
        <v>UNID</v>
      </c>
    </row>
    <row r="304" spans="1:14">
      <c r="A304" s="254"/>
      <c r="B304" s="260"/>
      <c r="C304" s="283"/>
      <c r="D304" s="323"/>
      <c r="E304" s="283"/>
      <c r="F304" s="260"/>
      <c r="G304" s="283"/>
      <c r="H304" s="260"/>
      <c r="I304" s="283"/>
      <c r="J304" s="260"/>
      <c r="K304" s="329"/>
      <c r="L304" s="260"/>
      <c r="M304" s="326"/>
      <c r="N304" s="317"/>
    </row>
    <row r="305" spans="1:14" ht="39.6">
      <c r="A305" s="254"/>
      <c r="B305" s="128" t="s">
        <v>302</v>
      </c>
      <c r="C305" s="122" t="s">
        <v>303</v>
      </c>
      <c r="D305" s="126" t="s">
        <v>304</v>
      </c>
      <c r="E305" s="113"/>
      <c r="F305" s="127" t="s">
        <v>161</v>
      </c>
      <c r="G305" s="290"/>
      <c r="H305" s="290"/>
      <c r="I305" s="290"/>
      <c r="J305" s="290"/>
      <c r="K305" s="290"/>
      <c r="L305" s="290"/>
      <c r="M305" s="175"/>
      <c r="N305" s="281"/>
    </row>
    <row r="306" spans="1:14">
      <c r="A306" s="324" t="s">
        <v>237</v>
      </c>
      <c r="B306" s="260"/>
      <c r="C306" s="260"/>
      <c r="D306" s="291"/>
      <c r="E306" s="267" t="s">
        <v>301</v>
      </c>
      <c r="F306" s="296">
        <v>120.25</v>
      </c>
      <c r="G306" s="293" t="s">
        <v>163</v>
      </c>
      <c r="H306" s="255" t="str">
        <f>C305</f>
        <v xml:space="preserve"> ED-49699</v>
      </c>
      <c r="I306" s="261"/>
      <c r="J306" s="261" t="s">
        <v>175</v>
      </c>
      <c r="K306" s="261"/>
      <c r="L306" s="261"/>
      <c r="M306" s="260"/>
      <c r="N306" s="281"/>
    </row>
    <row r="307" spans="1:14">
      <c r="A307" s="254"/>
      <c r="B307" s="260"/>
      <c r="C307" s="261"/>
      <c r="D307" s="263"/>
      <c r="E307" s="261"/>
      <c r="F307" s="261"/>
      <c r="G307" s="261"/>
      <c r="H307" s="260"/>
      <c r="I307" s="261"/>
      <c r="J307" s="261"/>
      <c r="K307" s="261"/>
      <c r="L307" s="261"/>
      <c r="M307" s="260"/>
      <c r="N307" s="281"/>
    </row>
    <row r="308" spans="1:14">
      <c r="A308" s="254"/>
      <c r="B308" s="260"/>
      <c r="C308" s="283"/>
      <c r="D308" s="323" t="s">
        <v>291</v>
      </c>
      <c r="E308" s="294">
        <v>1</v>
      </c>
      <c r="F308" s="295" t="s">
        <v>166</v>
      </c>
      <c r="G308" s="294">
        <v>1</v>
      </c>
      <c r="H308" s="295" t="s">
        <v>166</v>
      </c>
      <c r="I308" s="294">
        <v>1</v>
      </c>
      <c r="J308" s="295">
        <v>1</v>
      </c>
      <c r="K308" s="294">
        <v>4</v>
      </c>
      <c r="L308" s="295" t="s">
        <v>167</v>
      </c>
      <c r="M308" s="306">
        <f>ROUND(E308*G308*I308*J308*K308,2)</f>
        <v>4</v>
      </c>
      <c r="N308" s="307" t="str">
        <f>F305</f>
        <v>UNID</v>
      </c>
    </row>
    <row r="309" spans="1:14">
      <c r="A309" s="254"/>
      <c r="B309" s="260"/>
      <c r="C309" s="283"/>
      <c r="D309" s="323"/>
      <c r="E309" s="283"/>
      <c r="F309" s="260"/>
      <c r="G309" s="283"/>
      <c r="H309" s="260"/>
      <c r="I309" s="283"/>
      <c r="J309" s="260"/>
      <c r="K309" s="260"/>
      <c r="L309" s="260"/>
      <c r="M309" s="284"/>
      <c r="N309" s="307"/>
    </row>
    <row r="310" spans="1:14" ht="39.6">
      <c r="A310" s="254"/>
      <c r="B310" s="128" t="s">
        <v>305</v>
      </c>
      <c r="C310" s="167" t="s">
        <v>306</v>
      </c>
      <c r="D310" s="126" t="s">
        <v>307</v>
      </c>
      <c r="E310" s="113"/>
      <c r="F310" s="127" t="s">
        <v>161</v>
      </c>
      <c r="G310" s="290"/>
      <c r="H310" s="290"/>
      <c r="I310" s="290"/>
      <c r="J310" s="290"/>
      <c r="K310" s="290"/>
      <c r="L310" s="290"/>
      <c r="M310" s="175"/>
      <c r="N310" s="281"/>
    </row>
    <row r="311" spans="1:14">
      <c r="A311" s="254"/>
      <c r="B311" s="260"/>
      <c r="C311" s="260"/>
      <c r="D311" s="291"/>
      <c r="E311" s="267" t="s">
        <v>301</v>
      </c>
      <c r="F311" s="296">
        <v>110.54</v>
      </c>
      <c r="G311" s="293" t="s">
        <v>163</v>
      </c>
      <c r="H311" s="255" t="str">
        <f>C310</f>
        <v>ED-49701</v>
      </c>
      <c r="I311" s="261"/>
      <c r="J311" s="261" t="s">
        <v>175</v>
      </c>
      <c r="K311" s="261"/>
      <c r="L311" s="261"/>
      <c r="M311" s="260"/>
      <c r="N311" s="281"/>
    </row>
    <row r="312" spans="1:14">
      <c r="A312" s="254"/>
      <c r="B312" s="260"/>
      <c r="C312" s="261"/>
      <c r="D312" s="263"/>
      <c r="E312" s="261"/>
      <c r="F312" s="261"/>
      <c r="G312" s="261"/>
      <c r="H312" s="260"/>
      <c r="I312" s="261"/>
      <c r="J312" s="261"/>
      <c r="K312" s="261"/>
      <c r="L312" s="261"/>
      <c r="M312" s="260"/>
      <c r="N312" s="281"/>
    </row>
    <row r="313" spans="1:14">
      <c r="A313" s="254"/>
      <c r="B313" s="260"/>
      <c r="C313" s="283"/>
      <c r="D313" s="323" t="s">
        <v>293</v>
      </c>
      <c r="E313" s="294">
        <v>1</v>
      </c>
      <c r="F313" s="332" t="s">
        <v>166</v>
      </c>
      <c r="G313" s="294">
        <v>1</v>
      </c>
      <c r="H313" s="295" t="s">
        <v>166</v>
      </c>
      <c r="I313" s="294">
        <v>1</v>
      </c>
      <c r="J313" s="295">
        <v>1</v>
      </c>
      <c r="K313" s="294">
        <v>8</v>
      </c>
      <c r="L313" s="295" t="s">
        <v>167</v>
      </c>
      <c r="M313" s="312">
        <f>ROUND(E313*G313*I313*J313*K313,2)</f>
        <v>8</v>
      </c>
      <c r="N313" s="313" t="str">
        <f>F310</f>
        <v>UNID</v>
      </c>
    </row>
    <row r="314" spans="1:14">
      <c r="A314" s="254"/>
      <c r="B314" s="260"/>
      <c r="C314" s="283"/>
      <c r="D314" s="323" t="s">
        <v>292</v>
      </c>
      <c r="E314" s="294">
        <v>1</v>
      </c>
      <c r="F314" s="295" t="s">
        <v>166</v>
      </c>
      <c r="G314" s="294">
        <v>1</v>
      </c>
      <c r="H314" s="295" t="s">
        <v>166</v>
      </c>
      <c r="I314" s="294">
        <v>1</v>
      </c>
      <c r="J314" s="295">
        <v>1</v>
      </c>
      <c r="K314" s="294">
        <v>1</v>
      </c>
      <c r="L314" s="295" t="s">
        <v>167</v>
      </c>
      <c r="M314" s="312">
        <f>ROUND(E314*G314*I314*J314*K314,2)</f>
        <v>1</v>
      </c>
      <c r="N314" s="313" t="str">
        <f>F305</f>
        <v>UNID</v>
      </c>
    </row>
    <row r="315" spans="1:14">
      <c r="A315" s="254"/>
      <c r="B315" s="260"/>
      <c r="C315" s="283"/>
      <c r="D315" s="323"/>
      <c r="E315" s="283"/>
      <c r="F315" s="260"/>
      <c r="G315" s="283"/>
      <c r="H315" s="260"/>
      <c r="I315" s="283"/>
      <c r="J315" s="260"/>
      <c r="K315" s="260"/>
      <c r="L315" s="260"/>
      <c r="M315" s="284"/>
      <c r="N315" s="307"/>
    </row>
    <row r="316" spans="1:14">
      <c r="A316" s="324" t="s">
        <v>237</v>
      </c>
      <c r="B316" s="260"/>
      <c r="C316" s="283"/>
      <c r="D316" s="323"/>
      <c r="E316" s="283"/>
      <c r="F316" s="260"/>
      <c r="G316" s="283"/>
      <c r="H316" s="260"/>
      <c r="I316" s="283"/>
      <c r="J316" s="260"/>
      <c r="K316" s="329" t="s">
        <v>193</v>
      </c>
      <c r="L316" s="260" t="s">
        <v>167</v>
      </c>
      <c r="M316" s="326">
        <f>ROUND(SUM(M313:M315),2)</f>
        <v>9</v>
      </c>
      <c r="N316" s="317" t="str">
        <f>F310</f>
        <v>UNID</v>
      </c>
    </row>
    <row r="317" spans="1:14">
      <c r="A317" s="254"/>
      <c r="B317" s="260"/>
      <c r="C317" s="283"/>
      <c r="D317" s="263"/>
      <c r="E317" s="283"/>
      <c r="F317" s="260"/>
      <c r="G317" s="283"/>
      <c r="H317" s="260"/>
      <c r="I317" s="283"/>
      <c r="J317" s="260"/>
      <c r="K317" s="260"/>
      <c r="L317" s="260"/>
      <c r="M317" s="284"/>
      <c r="N317" s="307"/>
    </row>
    <row r="318" spans="1:14" ht="39.6">
      <c r="A318" s="254"/>
      <c r="B318" s="128" t="s">
        <v>308</v>
      </c>
      <c r="C318" s="122" t="s">
        <v>309</v>
      </c>
      <c r="D318" s="126" t="s">
        <v>310</v>
      </c>
      <c r="E318" s="113"/>
      <c r="F318" s="127" t="s">
        <v>190</v>
      </c>
      <c r="G318" s="290"/>
      <c r="H318" s="290"/>
      <c r="I318" s="290"/>
      <c r="J318" s="290"/>
      <c r="K318" s="290"/>
      <c r="L318" s="290"/>
      <c r="M318" s="175"/>
      <c r="N318" s="281"/>
    </row>
    <row r="319" spans="1:14">
      <c r="A319" s="254"/>
      <c r="B319" s="260"/>
      <c r="C319" s="260"/>
      <c r="D319" s="291"/>
      <c r="E319" s="267" t="s">
        <v>191</v>
      </c>
      <c r="F319" s="296">
        <v>196.08</v>
      </c>
      <c r="G319" s="293" t="s">
        <v>163</v>
      </c>
      <c r="H319" s="255" t="str">
        <f>C318</f>
        <v>ED-32000</v>
      </c>
      <c r="I319" s="261"/>
      <c r="J319" s="261" t="s">
        <v>175</v>
      </c>
      <c r="K319" s="261"/>
      <c r="L319" s="261"/>
      <c r="M319" s="260"/>
      <c r="N319" s="281"/>
    </row>
    <row r="320" spans="1:14">
      <c r="A320" s="254"/>
      <c r="B320" s="260"/>
      <c r="C320" s="261"/>
      <c r="D320" s="263"/>
      <c r="E320" s="261"/>
      <c r="F320" s="261"/>
      <c r="G320" s="261"/>
      <c r="H320" s="260"/>
      <c r="I320" s="261"/>
      <c r="J320" s="261"/>
      <c r="K320" s="261"/>
      <c r="L320" s="261"/>
      <c r="M320" s="260"/>
      <c r="N320" s="281"/>
    </row>
    <row r="321" spans="1:14">
      <c r="A321" s="254"/>
      <c r="B321" s="260"/>
      <c r="C321" s="283"/>
      <c r="D321" s="333" t="s">
        <v>311</v>
      </c>
      <c r="E321" s="334">
        <v>4.5999999999999996</v>
      </c>
      <c r="F321" s="335" t="s">
        <v>166</v>
      </c>
      <c r="G321" s="334">
        <v>1</v>
      </c>
      <c r="H321" s="335" t="s">
        <v>166</v>
      </c>
      <c r="I321" s="334">
        <v>1</v>
      </c>
      <c r="J321" s="335">
        <v>1</v>
      </c>
      <c r="K321" s="335">
        <v>1</v>
      </c>
      <c r="L321" s="335" t="s">
        <v>167</v>
      </c>
      <c r="M321" s="346">
        <f>ROUND(E321*G321*I321*J321*K321,2)</f>
        <v>4.5999999999999996</v>
      </c>
      <c r="N321" s="347" t="str">
        <f>$F$318</f>
        <v>M</v>
      </c>
    </row>
    <row r="322" spans="1:14">
      <c r="A322" s="254"/>
      <c r="B322" s="260"/>
      <c r="C322" s="283"/>
      <c r="D322" s="333" t="s">
        <v>311</v>
      </c>
      <c r="E322" s="334">
        <v>3.5</v>
      </c>
      <c r="F322" s="335" t="s">
        <v>166</v>
      </c>
      <c r="G322" s="334">
        <v>1</v>
      </c>
      <c r="H322" s="335" t="s">
        <v>166</v>
      </c>
      <c r="I322" s="334">
        <v>1</v>
      </c>
      <c r="J322" s="335">
        <v>1</v>
      </c>
      <c r="K322" s="335">
        <v>1</v>
      </c>
      <c r="L322" s="335" t="s">
        <v>167</v>
      </c>
      <c r="M322" s="346">
        <f>ROUND(E322*G322*I322*J322*K322,2)</f>
        <v>3.5</v>
      </c>
      <c r="N322" s="347" t="str">
        <f t="shared" ref="N322:N325" si="24">$F$318</f>
        <v>M</v>
      </c>
    </row>
    <row r="323" spans="1:14" ht="52.2" customHeight="1">
      <c r="A323" s="254"/>
      <c r="B323" s="260"/>
      <c r="C323" s="283"/>
      <c r="D323" s="333" t="s">
        <v>312</v>
      </c>
      <c r="E323" s="334">
        <v>1.6</v>
      </c>
      <c r="F323" s="335" t="s">
        <v>166</v>
      </c>
      <c r="G323" s="334">
        <v>1</v>
      </c>
      <c r="H323" s="335" t="s">
        <v>166</v>
      </c>
      <c r="I323" s="334">
        <v>1</v>
      </c>
      <c r="J323" s="335">
        <v>1</v>
      </c>
      <c r="K323" s="335">
        <v>1</v>
      </c>
      <c r="L323" s="335" t="s">
        <v>167</v>
      </c>
      <c r="M323" s="346">
        <f>ROUND(E323*G323*I323*J323*K323,2)</f>
        <v>1.6</v>
      </c>
      <c r="N323" s="347" t="str">
        <f t="shared" si="24"/>
        <v>M</v>
      </c>
    </row>
    <row r="324" spans="1:14">
      <c r="A324" s="254"/>
      <c r="B324" s="260"/>
      <c r="C324" s="283"/>
      <c r="D324" s="263"/>
      <c r="E324" s="336"/>
      <c r="F324" s="175"/>
      <c r="G324" s="336"/>
      <c r="H324" s="175"/>
      <c r="I324" s="336"/>
      <c r="J324" s="175"/>
      <c r="K324" s="175"/>
      <c r="L324" s="175"/>
      <c r="M324" s="348"/>
      <c r="N324" s="349"/>
    </row>
    <row r="325" spans="1:14">
      <c r="A325" s="254"/>
      <c r="B325" s="260"/>
      <c r="C325" s="283"/>
      <c r="D325" s="263"/>
      <c r="E325" s="336"/>
      <c r="F325" s="175"/>
      <c r="G325" s="336"/>
      <c r="H325" s="175"/>
      <c r="I325" s="336"/>
      <c r="J325" s="260"/>
      <c r="K325" s="329" t="s">
        <v>193</v>
      </c>
      <c r="L325" s="260" t="s">
        <v>167</v>
      </c>
      <c r="M325" s="326">
        <f>ROUND(SUM(M320:M324),2)</f>
        <v>9.6999999999999993</v>
      </c>
      <c r="N325" s="349" t="str">
        <f t="shared" si="24"/>
        <v>M</v>
      </c>
    </row>
    <row r="326" spans="1:14">
      <c r="A326" s="254"/>
      <c r="B326" s="260"/>
      <c r="C326" s="283"/>
      <c r="D326" s="263"/>
      <c r="E326" s="283"/>
      <c r="F326" s="260"/>
      <c r="G326" s="283"/>
      <c r="H326" s="260"/>
      <c r="I326" s="283"/>
      <c r="J326" s="260"/>
      <c r="K326" s="260"/>
      <c r="L326" s="260"/>
      <c r="M326" s="284"/>
      <c r="N326" s="307"/>
    </row>
    <row r="327" spans="1:14" ht="52.8">
      <c r="A327" s="254"/>
      <c r="B327" s="128" t="s">
        <v>313</v>
      </c>
      <c r="C327" s="122" t="s">
        <v>314</v>
      </c>
      <c r="D327" s="126" t="s">
        <v>315</v>
      </c>
      <c r="E327" s="113"/>
      <c r="F327" s="127" t="s">
        <v>190</v>
      </c>
      <c r="G327" s="290"/>
      <c r="H327" s="290"/>
      <c r="I327" s="290"/>
      <c r="J327" s="290"/>
      <c r="K327" s="290"/>
      <c r="L327" s="290"/>
      <c r="M327" s="175"/>
      <c r="N327" s="281"/>
    </row>
    <row r="328" spans="1:14">
      <c r="A328" s="254"/>
      <c r="B328" s="260"/>
      <c r="C328" s="260"/>
      <c r="D328" s="291"/>
      <c r="E328" s="267" t="s">
        <v>191</v>
      </c>
      <c r="F328" s="296">
        <v>799.35</v>
      </c>
      <c r="G328" s="293" t="s">
        <v>163</v>
      </c>
      <c r="H328" s="255" t="str">
        <f>C327</f>
        <v>ED-32103</v>
      </c>
      <c r="I328" s="261"/>
      <c r="J328" s="261" t="s">
        <v>175</v>
      </c>
      <c r="K328" s="261"/>
      <c r="L328" s="261"/>
      <c r="M328" s="260"/>
      <c r="N328" s="281"/>
    </row>
    <row r="329" spans="1:14">
      <c r="A329" s="254"/>
      <c r="B329" s="260"/>
      <c r="C329" s="261"/>
      <c r="D329" s="263"/>
      <c r="E329" s="261"/>
      <c r="F329" s="261"/>
      <c r="G329" s="261"/>
      <c r="H329" s="260"/>
      <c r="I329" s="261"/>
      <c r="J329" s="261"/>
      <c r="K329" s="261"/>
      <c r="L329" s="261"/>
      <c r="M329" s="260"/>
      <c r="N329" s="281"/>
    </row>
    <row r="330" spans="1:14">
      <c r="A330" s="254"/>
      <c r="B330" s="260"/>
      <c r="C330" s="283"/>
      <c r="D330" s="333" t="s">
        <v>311</v>
      </c>
      <c r="E330" s="334">
        <v>5.9</v>
      </c>
      <c r="F330" s="335" t="s">
        <v>166</v>
      </c>
      <c r="G330" s="334">
        <v>1</v>
      </c>
      <c r="H330" s="335" t="s">
        <v>166</v>
      </c>
      <c r="I330" s="334">
        <v>1</v>
      </c>
      <c r="J330" s="335">
        <v>1</v>
      </c>
      <c r="K330" s="335">
        <v>1</v>
      </c>
      <c r="L330" s="335" t="s">
        <v>167</v>
      </c>
      <c r="M330" s="346">
        <f>ROUND(E330*G330*I330*J330*K330,2)</f>
        <v>5.9</v>
      </c>
      <c r="N330" s="347" t="str">
        <f>$F$327</f>
        <v>M</v>
      </c>
    </row>
    <row r="331" spans="1:14">
      <c r="A331" s="254"/>
      <c r="B331" s="260"/>
      <c r="C331" s="283"/>
      <c r="D331" s="333" t="s">
        <v>316</v>
      </c>
      <c r="E331" s="334">
        <v>4.5999999999999996</v>
      </c>
      <c r="F331" s="335" t="s">
        <v>166</v>
      </c>
      <c r="G331" s="334">
        <v>1</v>
      </c>
      <c r="H331" s="335" t="s">
        <v>166</v>
      </c>
      <c r="I331" s="334">
        <v>1</v>
      </c>
      <c r="J331" s="335">
        <v>1</v>
      </c>
      <c r="K331" s="335">
        <v>1</v>
      </c>
      <c r="L331" s="335" t="s">
        <v>167</v>
      </c>
      <c r="M331" s="346">
        <f>ROUND(E331*G331*I331*J331*K331,2)</f>
        <v>4.5999999999999996</v>
      </c>
      <c r="N331" s="347" t="str">
        <f>$F$327</f>
        <v>M</v>
      </c>
    </row>
    <row r="332" spans="1:14">
      <c r="A332" s="254"/>
      <c r="B332" s="260"/>
      <c r="C332" s="283"/>
      <c r="D332" s="333" t="s">
        <v>312</v>
      </c>
      <c r="E332" s="334">
        <v>1.6</v>
      </c>
      <c r="F332" s="335" t="s">
        <v>166</v>
      </c>
      <c r="G332" s="334">
        <v>1</v>
      </c>
      <c r="H332" s="335" t="s">
        <v>166</v>
      </c>
      <c r="I332" s="334">
        <v>1</v>
      </c>
      <c r="J332" s="335">
        <v>1</v>
      </c>
      <c r="K332" s="335">
        <v>1</v>
      </c>
      <c r="L332" s="335" t="s">
        <v>167</v>
      </c>
      <c r="M332" s="346">
        <f>ROUND(E332*G332*I332*J332*K332,2)</f>
        <v>1.6</v>
      </c>
      <c r="N332" s="347" t="str">
        <f t="shared" ref="N332" si="25">$F$318</f>
        <v>M</v>
      </c>
    </row>
    <row r="333" spans="1:14">
      <c r="A333" s="254"/>
      <c r="B333" s="260"/>
      <c r="C333" s="283"/>
      <c r="D333" s="333"/>
      <c r="E333" s="336"/>
      <c r="F333" s="175"/>
      <c r="G333" s="336"/>
      <c r="H333" s="175"/>
      <c r="I333" s="336"/>
      <c r="J333" s="175"/>
      <c r="K333" s="175"/>
      <c r="L333" s="175"/>
      <c r="M333" s="348"/>
      <c r="N333" s="349"/>
    </row>
    <row r="334" spans="1:14">
      <c r="A334" s="254"/>
      <c r="B334" s="260"/>
      <c r="C334" s="283"/>
      <c r="D334" s="333"/>
      <c r="E334" s="336"/>
      <c r="F334" s="175"/>
      <c r="G334" s="336"/>
      <c r="H334" s="175"/>
      <c r="I334" s="336"/>
      <c r="J334" s="260"/>
      <c r="K334" s="329" t="s">
        <v>193</v>
      </c>
      <c r="L334" s="260" t="s">
        <v>167</v>
      </c>
      <c r="M334" s="326">
        <f>ROUND(SUM(M329:M333),2)</f>
        <v>12.1</v>
      </c>
      <c r="N334" s="349" t="str">
        <f>$F$327</f>
        <v>M</v>
      </c>
    </row>
    <row r="335" spans="1:14">
      <c r="A335" s="254"/>
      <c r="B335" s="260"/>
      <c r="C335" s="283"/>
      <c r="D335" s="323"/>
      <c r="E335" s="283"/>
      <c r="F335" s="260"/>
      <c r="G335" s="283"/>
      <c r="H335" s="260"/>
      <c r="I335" s="283"/>
      <c r="J335" s="260"/>
      <c r="K335" s="260"/>
      <c r="L335" s="260"/>
      <c r="M335" s="284"/>
      <c r="N335" s="307"/>
    </row>
    <row r="336" spans="1:14">
      <c r="A336" s="254"/>
      <c r="B336" s="139" t="s">
        <v>317</v>
      </c>
      <c r="C336" s="135"/>
      <c r="D336" s="140" t="s">
        <v>318</v>
      </c>
      <c r="E336" s="283"/>
      <c r="F336" s="260"/>
      <c r="G336" s="283"/>
      <c r="H336" s="260"/>
      <c r="I336" s="283"/>
      <c r="J336" s="260"/>
      <c r="K336" s="260"/>
      <c r="L336" s="260"/>
      <c r="M336" s="284"/>
      <c r="N336" s="307"/>
    </row>
    <row r="337" spans="1:14">
      <c r="A337" s="254"/>
      <c r="B337" s="297"/>
      <c r="C337" s="261"/>
      <c r="D337" s="140"/>
      <c r="E337" s="173"/>
      <c r="F337" s="173"/>
      <c r="G337" s="261"/>
      <c r="H337" s="298"/>
      <c r="I337" s="290"/>
      <c r="J337" s="290"/>
      <c r="K337" s="290"/>
      <c r="L337" s="290"/>
      <c r="M337" s="175"/>
      <c r="N337" s="281"/>
    </row>
    <row r="338" spans="1:14" ht="52.8">
      <c r="A338" s="254"/>
      <c r="B338" s="128" t="s">
        <v>319</v>
      </c>
      <c r="C338" s="122" t="s">
        <v>320</v>
      </c>
      <c r="D338" s="142" t="s">
        <v>321</v>
      </c>
      <c r="E338" s="173"/>
      <c r="F338" s="174" t="s">
        <v>322</v>
      </c>
      <c r="G338" s="261"/>
      <c r="H338" s="298"/>
      <c r="I338" s="290"/>
      <c r="J338" s="290"/>
      <c r="K338" s="290"/>
      <c r="L338" s="290"/>
      <c r="M338" s="175"/>
      <c r="N338" s="281"/>
    </row>
    <row r="339" spans="1:14">
      <c r="A339" s="254"/>
      <c r="B339" s="297"/>
      <c r="C339" s="261"/>
      <c r="D339" s="140"/>
      <c r="E339" s="337" t="s">
        <v>323</v>
      </c>
      <c r="F339" s="338">
        <v>27.4</v>
      </c>
      <c r="G339" s="339" t="s">
        <v>163</v>
      </c>
      <c r="H339" s="340" t="s">
        <v>320</v>
      </c>
      <c r="I339" s="290"/>
      <c r="J339" s="261" t="s">
        <v>324</v>
      </c>
      <c r="K339" s="261"/>
      <c r="L339" s="261"/>
      <c r="M339" s="175"/>
      <c r="N339" s="281"/>
    </row>
    <row r="340" spans="1:14">
      <c r="A340" s="254"/>
      <c r="B340" s="297"/>
      <c r="C340" s="261"/>
      <c r="D340" s="140"/>
      <c r="E340" s="337"/>
      <c r="F340" s="341"/>
      <c r="G340" s="339"/>
      <c r="H340" s="340"/>
      <c r="I340" s="290"/>
      <c r="J340" s="261"/>
      <c r="K340" s="261"/>
      <c r="L340" s="261"/>
      <c r="M340" s="175"/>
      <c r="N340" s="281"/>
    </row>
    <row r="341" spans="1:14">
      <c r="A341" s="254"/>
      <c r="B341" s="297"/>
      <c r="C341" s="261"/>
      <c r="D341" s="342" t="s">
        <v>325</v>
      </c>
      <c r="E341" s="301">
        <v>7</v>
      </c>
      <c r="F341" s="301" t="s">
        <v>326</v>
      </c>
      <c r="G341" s="343">
        <v>1</v>
      </c>
      <c r="H341" s="340" t="s">
        <v>166</v>
      </c>
      <c r="I341" s="340">
        <v>1</v>
      </c>
      <c r="J341" s="309">
        <v>1</v>
      </c>
      <c r="K341" s="309">
        <v>1</v>
      </c>
      <c r="L341" s="290"/>
      <c r="M341" s="350">
        <f>ROUND(E341*G341*I341*J341*K341,2)</f>
        <v>7</v>
      </c>
      <c r="N341" s="317" t="s">
        <v>322</v>
      </c>
    </row>
    <row r="342" spans="1:14">
      <c r="A342" s="254"/>
      <c r="B342" s="297"/>
      <c r="C342" s="261"/>
      <c r="D342" s="342" t="s">
        <v>327</v>
      </c>
      <c r="E342" s="173"/>
      <c r="F342" s="173"/>
      <c r="G342" s="261"/>
      <c r="H342" s="298"/>
      <c r="I342" s="290"/>
      <c r="J342" s="290"/>
      <c r="K342" s="290"/>
      <c r="L342" s="290"/>
      <c r="M342" s="175"/>
      <c r="N342" s="281"/>
    </row>
    <row r="343" spans="1:14">
      <c r="A343" s="254"/>
      <c r="B343" s="297"/>
      <c r="C343" s="261"/>
      <c r="D343" s="342" t="s">
        <v>285</v>
      </c>
      <c r="E343" s="173"/>
      <c r="F343" s="173"/>
      <c r="G343" s="261"/>
      <c r="H343" s="298"/>
      <c r="I343" s="290"/>
      <c r="J343" s="290"/>
      <c r="K343" s="290"/>
      <c r="L343" s="290"/>
      <c r="M343" s="175"/>
      <c r="N343" s="281"/>
    </row>
    <row r="344" spans="1:14">
      <c r="A344" s="254"/>
      <c r="B344" s="297"/>
      <c r="C344" s="261"/>
      <c r="D344" s="140"/>
      <c r="E344" s="173"/>
      <c r="F344" s="173"/>
      <c r="G344" s="261"/>
      <c r="H344" s="298"/>
      <c r="I344" s="290"/>
      <c r="J344" s="290"/>
      <c r="K344" s="290"/>
      <c r="L344" s="290"/>
      <c r="M344" s="175"/>
      <c r="N344" s="281"/>
    </row>
    <row r="345" spans="1:14" ht="52.8">
      <c r="A345" s="254"/>
      <c r="B345" s="128" t="s">
        <v>328</v>
      </c>
      <c r="C345" s="122" t="s">
        <v>329</v>
      </c>
      <c r="D345" s="142" t="s">
        <v>330</v>
      </c>
      <c r="E345" s="173"/>
      <c r="F345" s="174" t="s">
        <v>322</v>
      </c>
      <c r="G345" s="261"/>
      <c r="H345" s="298"/>
      <c r="I345" s="290"/>
      <c r="J345" s="290"/>
      <c r="K345" s="290"/>
      <c r="L345" s="290"/>
      <c r="M345" s="175"/>
      <c r="N345" s="281"/>
    </row>
    <row r="346" spans="1:14">
      <c r="A346" s="254"/>
      <c r="B346" s="297"/>
      <c r="C346" s="261"/>
      <c r="D346" s="140"/>
      <c r="E346" s="337" t="s">
        <v>323</v>
      </c>
      <c r="F346" s="338">
        <v>24.69</v>
      </c>
      <c r="G346" s="339" t="s">
        <v>163</v>
      </c>
      <c r="H346" s="340" t="s">
        <v>329</v>
      </c>
      <c r="I346" s="290"/>
      <c r="J346" s="261" t="s">
        <v>324</v>
      </c>
      <c r="K346" s="261"/>
      <c r="L346" s="261"/>
      <c r="M346" s="175"/>
      <c r="N346" s="281"/>
    </row>
    <row r="347" spans="1:14">
      <c r="A347" s="254"/>
      <c r="B347" s="297"/>
      <c r="C347" s="261"/>
      <c r="D347" s="140"/>
      <c r="E347" s="337"/>
      <c r="F347" s="341"/>
      <c r="G347" s="339"/>
      <c r="H347" s="340"/>
      <c r="I347" s="290"/>
      <c r="J347" s="261"/>
      <c r="K347" s="261"/>
      <c r="L347" s="261"/>
      <c r="M347" s="175"/>
      <c r="N347" s="281"/>
    </row>
    <row r="348" spans="1:14">
      <c r="A348" s="254"/>
      <c r="B348" s="297"/>
      <c r="C348" s="261"/>
      <c r="D348" s="342" t="s">
        <v>331</v>
      </c>
      <c r="E348" s="301">
        <v>15</v>
      </c>
      <c r="F348" s="301" t="s">
        <v>326</v>
      </c>
      <c r="G348" s="343">
        <v>1</v>
      </c>
      <c r="H348" s="340" t="s">
        <v>166</v>
      </c>
      <c r="I348" s="340">
        <v>1</v>
      </c>
      <c r="J348" s="309">
        <v>1</v>
      </c>
      <c r="K348" s="309">
        <v>1</v>
      </c>
      <c r="L348" s="290"/>
      <c r="M348" s="350">
        <f>ROUND(E348*G348*I348*J348*K348,2)</f>
        <v>15</v>
      </c>
      <c r="N348" s="317" t="s">
        <v>322</v>
      </c>
    </row>
    <row r="349" spans="1:14">
      <c r="A349" s="254"/>
      <c r="B349" s="297"/>
      <c r="C349" s="261"/>
      <c r="D349" s="342" t="s">
        <v>327</v>
      </c>
      <c r="E349" s="173"/>
      <c r="F349" s="173"/>
      <c r="G349" s="261"/>
      <c r="H349" s="298"/>
      <c r="I349" s="290"/>
      <c r="J349" s="290"/>
      <c r="K349" s="290"/>
      <c r="L349" s="290"/>
      <c r="M349" s="175"/>
      <c r="N349" s="281"/>
    </row>
    <row r="350" spans="1:14">
      <c r="A350" s="254"/>
      <c r="B350" s="297"/>
      <c r="C350" s="261"/>
      <c r="D350" s="342" t="s">
        <v>285</v>
      </c>
      <c r="E350" s="173"/>
      <c r="F350" s="173"/>
      <c r="G350" s="261"/>
      <c r="H350" s="298"/>
      <c r="I350" s="290"/>
      <c r="J350" s="290"/>
      <c r="K350" s="290"/>
      <c r="L350" s="290"/>
      <c r="M350" s="175"/>
      <c r="N350" s="281"/>
    </row>
    <row r="351" spans="1:14">
      <c r="A351" s="254"/>
      <c r="B351" s="297"/>
      <c r="C351" s="261"/>
      <c r="D351" s="140"/>
      <c r="E351" s="173"/>
      <c r="F351" s="173"/>
      <c r="G351" s="261"/>
      <c r="H351" s="298"/>
      <c r="I351" s="290"/>
      <c r="J351" s="290"/>
      <c r="K351" s="290"/>
      <c r="L351" s="290"/>
      <c r="M351" s="175"/>
      <c r="N351" s="281"/>
    </row>
    <row r="352" spans="1:14" ht="39.6">
      <c r="A352" s="254"/>
      <c r="B352" s="128" t="s">
        <v>332</v>
      </c>
      <c r="C352" s="122" t="s">
        <v>333</v>
      </c>
      <c r="D352" s="142" t="s">
        <v>334</v>
      </c>
      <c r="E352" s="173"/>
      <c r="F352" s="174" t="s">
        <v>322</v>
      </c>
      <c r="G352" s="261"/>
      <c r="H352" s="298"/>
      <c r="I352" s="290"/>
      <c r="J352" s="290"/>
      <c r="K352" s="290"/>
      <c r="L352" s="290"/>
      <c r="M352" s="175"/>
      <c r="N352" s="281"/>
    </row>
    <row r="353" spans="1:14">
      <c r="A353" s="254"/>
      <c r="B353" s="297"/>
      <c r="C353" s="261"/>
      <c r="D353" s="140"/>
      <c r="E353" s="337" t="s">
        <v>323</v>
      </c>
      <c r="F353" s="338">
        <v>171.51</v>
      </c>
      <c r="G353" s="339" t="s">
        <v>163</v>
      </c>
      <c r="H353" s="340" t="s">
        <v>333</v>
      </c>
      <c r="I353" s="290"/>
      <c r="J353" s="261" t="s">
        <v>324</v>
      </c>
      <c r="K353" s="261"/>
      <c r="L353" s="261"/>
      <c r="M353" s="175"/>
      <c r="N353" s="281"/>
    </row>
    <row r="354" spans="1:14">
      <c r="A354" s="254"/>
      <c r="B354" s="297"/>
      <c r="C354" s="261"/>
      <c r="D354" s="140"/>
      <c r="E354" s="337"/>
      <c r="F354" s="341"/>
      <c r="G354" s="339"/>
      <c r="H354" s="340"/>
      <c r="I354" s="290"/>
      <c r="J354" s="261"/>
      <c r="K354" s="261"/>
      <c r="L354" s="261"/>
      <c r="M354" s="175"/>
      <c r="N354" s="281"/>
    </row>
    <row r="355" spans="1:14">
      <c r="A355" s="254"/>
      <c r="B355" s="297"/>
      <c r="C355" s="261"/>
      <c r="D355" s="342" t="s">
        <v>335</v>
      </c>
      <c r="E355" s="301">
        <v>8</v>
      </c>
      <c r="F355" s="301" t="s">
        <v>326</v>
      </c>
      <c r="G355" s="343">
        <v>1</v>
      </c>
      <c r="H355" s="340" t="s">
        <v>166</v>
      </c>
      <c r="I355" s="340">
        <v>1</v>
      </c>
      <c r="J355" s="309">
        <v>1</v>
      </c>
      <c r="K355" s="309">
        <v>1</v>
      </c>
      <c r="L355" s="290"/>
      <c r="M355" s="350">
        <f>ROUND(E355*G355*I355*J355*K355,2)</f>
        <v>8</v>
      </c>
      <c r="N355" s="317" t="s">
        <v>322</v>
      </c>
    </row>
    <row r="356" spans="1:14">
      <c r="A356" s="254"/>
      <c r="B356" s="297"/>
      <c r="C356" s="261"/>
      <c r="D356" s="342" t="s">
        <v>336</v>
      </c>
      <c r="E356" s="173"/>
      <c r="F356" s="173"/>
      <c r="G356" s="261"/>
      <c r="H356" s="298"/>
      <c r="I356" s="290"/>
      <c r="J356" s="290"/>
      <c r="K356" s="290"/>
      <c r="L356" s="290"/>
      <c r="M356" s="175"/>
      <c r="N356" s="281"/>
    </row>
    <row r="357" spans="1:14">
      <c r="A357" s="254"/>
      <c r="B357" s="297"/>
      <c r="C357" s="261"/>
      <c r="D357" s="342"/>
      <c r="E357" s="173"/>
      <c r="F357" s="173"/>
      <c r="G357" s="261"/>
      <c r="H357" s="298"/>
      <c r="I357" s="290"/>
      <c r="J357" s="290"/>
      <c r="K357" s="290"/>
      <c r="L357" s="290"/>
      <c r="M357" s="175"/>
      <c r="N357" s="281"/>
    </row>
    <row r="358" spans="1:14" ht="26.4">
      <c r="A358" s="254"/>
      <c r="B358" s="128" t="s">
        <v>337</v>
      </c>
      <c r="C358" s="122" t="s">
        <v>338</v>
      </c>
      <c r="D358" s="142" t="s">
        <v>339</v>
      </c>
      <c r="E358" s="173"/>
      <c r="F358" s="174" t="s">
        <v>322</v>
      </c>
      <c r="G358" s="261"/>
      <c r="H358" s="298"/>
      <c r="I358" s="290"/>
      <c r="J358" s="290"/>
      <c r="K358" s="290"/>
      <c r="L358" s="290"/>
      <c r="M358" s="175"/>
      <c r="N358" s="281"/>
    </row>
    <row r="359" spans="1:14">
      <c r="A359" s="254"/>
      <c r="B359" s="297"/>
      <c r="C359" s="261"/>
      <c r="D359" s="140"/>
      <c r="E359" s="337" t="s">
        <v>323</v>
      </c>
      <c r="F359" s="338">
        <v>44.1</v>
      </c>
      <c r="G359" s="339" t="s">
        <v>163</v>
      </c>
      <c r="H359" s="340" t="s">
        <v>338</v>
      </c>
      <c r="I359" s="290"/>
      <c r="J359" s="261" t="s">
        <v>324</v>
      </c>
      <c r="K359" s="261"/>
      <c r="L359" s="261"/>
      <c r="M359" s="175"/>
      <c r="N359" s="281"/>
    </row>
    <row r="360" spans="1:14">
      <c r="A360" s="254"/>
      <c r="B360" s="297"/>
      <c r="C360" s="261"/>
      <c r="D360" s="140"/>
      <c r="E360" s="337"/>
      <c r="F360" s="341"/>
      <c r="G360" s="339"/>
      <c r="H360" s="340"/>
      <c r="I360" s="290"/>
      <c r="J360" s="261"/>
      <c r="K360" s="261"/>
      <c r="L360" s="261"/>
      <c r="M360" s="175"/>
      <c r="N360" s="281"/>
    </row>
    <row r="361" spans="1:14">
      <c r="A361" s="254"/>
      <c r="B361" s="297"/>
      <c r="C361" s="261"/>
      <c r="D361" s="342" t="s">
        <v>340</v>
      </c>
      <c r="E361" s="301">
        <v>39</v>
      </c>
      <c r="F361" s="301" t="s">
        <v>326</v>
      </c>
      <c r="G361" s="343">
        <v>1</v>
      </c>
      <c r="H361" s="340" t="s">
        <v>166</v>
      </c>
      <c r="I361" s="340">
        <v>1</v>
      </c>
      <c r="J361" s="309">
        <v>1</v>
      </c>
      <c r="K361" s="309">
        <v>1</v>
      </c>
      <c r="L361" s="290"/>
      <c r="M361" s="350">
        <f>ROUND(E361*G361*I361*J361*K361,2)</f>
        <v>39</v>
      </c>
      <c r="N361" s="317" t="s">
        <v>322</v>
      </c>
    </row>
    <row r="362" spans="1:14">
      <c r="A362" s="254"/>
      <c r="B362" s="297"/>
      <c r="C362" s="261"/>
      <c r="D362" s="342" t="s">
        <v>341</v>
      </c>
      <c r="E362" s="173"/>
      <c r="F362" s="173"/>
      <c r="G362" s="261"/>
      <c r="H362" s="298"/>
      <c r="I362" s="290"/>
      <c r="J362" s="290"/>
      <c r="K362" s="290"/>
      <c r="L362" s="290"/>
      <c r="M362" s="175"/>
      <c r="N362" s="281"/>
    </row>
    <row r="363" spans="1:14">
      <c r="A363" s="254"/>
      <c r="B363" s="297"/>
      <c r="C363" s="261"/>
      <c r="D363" s="342" t="s">
        <v>342</v>
      </c>
      <c r="E363" s="173"/>
      <c r="F363" s="173"/>
      <c r="G363" s="261"/>
      <c r="H363" s="298"/>
      <c r="I363" s="290"/>
      <c r="J363" s="290"/>
      <c r="K363" s="290"/>
      <c r="L363" s="290"/>
      <c r="M363" s="175"/>
      <c r="N363" s="281"/>
    </row>
    <row r="364" spans="1:14">
      <c r="A364" s="254"/>
      <c r="B364" s="297"/>
      <c r="C364" s="261"/>
      <c r="D364" s="342"/>
      <c r="E364" s="173"/>
      <c r="F364" s="173"/>
      <c r="G364" s="261"/>
      <c r="H364" s="298"/>
      <c r="I364" s="290"/>
      <c r="J364" s="290"/>
      <c r="K364" s="290"/>
      <c r="L364" s="290"/>
      <c r="M364" s="175"/>
      <c r="N364" s="281"/>
    </row>
    <row r="365" spans="1:14" ht="26.4">
      <c r="A365" s="254"/>
      <c r="B365" s="128" t="s">
        <v>343</v>
      </c>
      <c r="C365" s="122" t="s">
        <v>344</v>
      </c>
      <c r="D365" s="142" t="s">
        <v>345</v>
      </c>
      <c r="E365" s="173"/>
      <c r="F365" s="344" t="s">
        <v>322</v>
      </c>
      <c r="G365" s="261"/>
      <c r="H365" s="298"/>
      <c r="I365" s="290"/>
      <c r="J365" s="290"/>
      <c r="K365" s="290"/>
      <c r="L365" s="290"/>
      <c r="M365" s="175"/>
      <c r="N365" s="281"/>
    </row>
    <row r="366" spans="1:14">
      <c r="A366" s="254"/>
      <c r="B366" s="345"/>
      <c r="C366" s="250"/>
      <c r="D366" s="140"/>
      <c r="E366" s="337" t="s">
        <v>323</v>
      </c>
      <c r="F366" s="338">
        <v>6.6</v>
      </c>
      <c r="G366" s="339" t="s">
        <v>163</v>
      </c>
      <c r="H366" s="340" t="s">
        <v>344</v>
      </c>
      <c r="I366" s="290"/>
      <c r="J366" s="261" t="s">
        <v>324</v>
      </c>
      <c r="K366" s="261"/>
      <c r="L366" s="261"/>
      <c r="M366" s="175"/>
      <c r="N366" s="281"/>
    </row>
    <row r="367" spans="1:14">
      <c r="A367" s="254"/>
      <c r="B367" s="297"/>
      <c r="C367" s="261"/>
      <c r="D367" s="140"/>
      <c r="E367" s="337"/>
      <c r="F367" s="341"/>
      <c r="G367" s="339"/>
      <c r="H367" s="340"/>
      <c r="I367" s="290"/>
      <c r="J367" s="261"/>
      <c r="K367" s="261"/>
      <c r="L367" s="261"/>
      <c r="M367" s="175"/>
      <c r="N367" s="281"/>
    </row>
    <row r="368" spans="1:14">
      <c r="A368" s="254"/>
      <c r="B368" s="297"/>
      <c r="C368" s="261"/>
      <c r="D368" s="342" t="s">
        <v>346</v>
      </c>
      <c r="E368" s="301">
        <v>4</v>
      </c>
      <c r="F368" s="301" t="s">
        <v>326</v>
      </c>
      <c r="G368" s="343">
        <v>1</v>
      </c>
      <c r="H368" s="340" t="s">
        <v>166</v>
      </c>
      <c r="I368" s="340">
        <v>1</v>
      </c>
      <c r="J368" s="309">
        <v>1</v>
      </c>
      <c r="K368" s="309">
        <v>1</v>
      </c>
      <c r="L368" s="290"/>
      <c r="M368" s="350">
        <f>ROUND(E368*G368*I368*J368*K368,2)</f>
        <v>4</v>
      </c>
      <c r="N368" s="317" t="s">
        <v>322</v>
      </c>
    </row>
    <row r="369" spans="1:14">
      <c r="A369" s="254"/>
      <c r="B369" s="297"/>
      <c r="C369" s="261"/>
      <c r="D369" s="342" t="s">
        <v>347</v>
      </c>
      <c r="E369" s="173"/>
      <c r="F369" s="173"/>
      <c r="G369" s="261"/>
      <c r="H369" s="298"/>
      <c r="I369" s="290"/>
      <c r="J369" s="290"/>
      <c r="K369" s="290"/>
      <c r="L369" s="290"/>
      <c r="M369" s="175"/>
      <c r="N369" s="281"/>
    </row>
    <row r="370" spans="1:14">
      <c r="A370" s="254"/>
      <c r="B370" s="297"/>
      <c r="C370" s="261"/>
      <c r="D370" s="342"/>
      <c r="E370" s="173"/>
      <c r="F370" s="173"/>
      <c r="G370" s="261"/>
      <c r="H370" s="298"/>
      <c r="I370" s="290"/>
      <c r="J370" s="290"/>
      <c r="K370" s="290"/>
      <c r="L370" s="290"/>
      <c r="M370" s="175"/>
      <c r="N370" s="281"/>
    </row>
    <row r="371" spans="1:14" ht="26.4">
      <c r="A371" s="254"/>
      <c r="B371" s="128" t="s">
        <v>348</v>
      </c>
      <c r="C371" s="122" t="s">
        <v>349</v>
      </c>
      <c r="D371" s="142" t="s">
        <v>350</v>
      </c>
      <c r="E371" s="173"/>
      <c r="F371" s="344" t="s">
        <v>322</v>
      </c>
      <c r="G371" s="261"/>
      <c r="H371" s="298"/>
      <c r="I371" s="290"/>
      <c r="J371" s="290"/>
      <c r="K371" s="290"/>
      <c r="L371" s="290"/>
      <c r="M371" s="175"/>
      <c r="N371" s="281"/>
    </row>
    <row r="372" spans="1:14">
      <c r="A372" s="254"/>
      <c r="B372" s="297"/>
      <c r="C372" s="261"/>
      <c r="D372" s="140"/>
      <c r="E372" s="337" t="s">
        <v>323</v>
      </c>
      <c r="F372" s="338">
        <v>134.13999999999999</v>
      </c>
      <c r="G372" s="339" t="s">
        <v>163</v>
      </c>
      <c r="H372" s="340" t="s">
        <v>349</v>
      </c>
      <c r="I372" s="290"/>
      <c r="J372" s="261" t="s">
        <v>324</v>
      </c>
      <c r="K372" s="261"/>
      <c r="L372" s="261"/>
      <c r="M372" s="175"/>
      <c r="N372" s="281"/>
    </row>
    <row r="373" spans="1:14">
      <c r="A373" s="254"/>
      <c r="B373" s="297"/>
      <c r="C373" s="261"/>
      <c r="D373" s="140"/>
      <c r="E373" s="337"/>
      <c r="F373" s="341"/>
      <c r="G373" s="339"/>
      <c r="H373" s="340"/>
      <c r="I373" s="290"/>
      <c r="J373" s="261"/>
      <c r="K373" s="261"/>
      <c r="L373" s="261"/>
      <c r="M373" s="175"/>
      <c r="N373" s="281"/>
    </row>
    <row r="374" spans="1:14">
      <c r="A374" s="254"/>
      <c r="B374" s="297"/>
      <c r="C374" s="261"/>
      <c r="D374" s="342" t="s">
        <v>351</v>
      </c>
      <c r="E374" s="301">
        <v>4</v>
      </c>
      <c r="F374" s="301" t="s">
        <v>326</v>
      </c>
      <c r="G374" s="343">
        <v>1</v>
      </c>
      <c r="H374" s="340" t="s">
        <v>166</v>
      </c>
      <c r="I374" s="340">
        <v>1</v>
      </c>
      <c r="J374" s="309">
        <v>1</v>
      </c>
      <c r="K374" s="309">
        <v>1</v>
      </c>
      <c r="L374" s="290"/>
      <c r="M374" s="350">
        <f>ROUND(E374*G374*I374*J374*K374,2)</f>
        <v>4</v>
      </c>
      <c r="N374" s="317" t="s">
        <v>322</v>
      </c>
    </row>
    <row r="375" spans="1:14">
      <c r="A375" s="254"/>
      <c r="B375" s="297"/>
      <c r="C375" s="261"/>
      <c r="D375" s="342"/>
      <c r="E375" s="301"/>
      <c r="F375" s="301"/>
      <c r="G375" s="343"/>
      <c r="H375" s="340"/>
      <c r="I375" s="340"/>
      <c r="J375" s="260"/>
      <c r="K375" s="260"/>
      <c r="L375" s="290"/>
      <c r="M375" s="350"/>
      <c r="N375" s="317"/>
    </row>
    <row r="376" spans="1:14" ht="39.6">
      <c r="A376" s="254"/>
      <c r="B376" s="128" t="s">
        <v>352</v>
      </c>
      <c r="C376" s="122" t="s">
        <v>353</v>
      </c>
      <c r="D376" s="142" t="s">
        <v>354</v>
      </c>
      <c r="E376" s="173"/>
      <c r="F376" s="344" t="s">
        <v>190</v>
      </c>
      <c r="G376" s="261"/>
      <c r="H376" s="298"/>
      <c r="I376" s="290"/>
      <c r="J376" s="290"/>
      <c r="K376" s="290"/>
      <c r="L376" s="290"/>
      <c r="M376" s="175"/>
      <c r="N376" s="281"/>
    </row>
    <row r="377" spans="1:14">
      <c r="A377" s="254"/>
      <c r="B377" s="297"/>
      <c r="C377" s="261"/>
      <c r="D377" s="140"/>
      <c r="E377" s="337" t="s">
        <v>191</v>
      </c>
      <c r="F377" s="338">
        <v>90.77</v>
      </c>
      <c r="G377" s="339" t="s">
        <v>163</v>
      </c>
      <c r="H377" s="340" t="s">
        <v>353</v>
      </c>
      <c r="I377" s="290"/>
      <c r="J377" s="261" t="s">
        <v>324</v>
      </c>
      <c r="K377" s="261"/>
      <c r="L377" s="261"/>
      <c r="M377" s="175"/>
      <c r="N377" s="281"/>
    </row>
    <row r="378" spans="1:14">
      <c r="A378" s="254"/>
      <c r="B378" s="297"/>
      <c r="C378" s="261"/>
      <c r="D378" s="140"/>
      <c r="E378" s="337"/>
      <c r="F378" s="341"/>
      <c r="G378" s="339"/>
      <c r="H378" s="340"/>
      <c r="I378" s="290"/>
      <c r="J378" s="261"/>
      <c r="K378" s="261"/>
      <c r="L378" s="261"/>
      <c r="M378" s="175"/>
      <c r="N378" s="281"/>
    </row>
    <row r="379" spans="1:14">
      <c r="A379" s="254"/>
      <c r="B379" s="297"/>
      <c r="C379" s="261"/>
      <c r="D379" s="342" t="s">
        <v>355</v>
      </c>
      <c r="E379" s="301">
        <v>11</v>
      </c>
      <c r="F379" s="301" t="s">
        <v>326</v>
      </c>
      <c r="G379" s="343">
        <v>1</v>
      </c>
      <c r="H379" s="340" t="s">
        <v>166</v>
      </c>
      <c r="I379" s="340">
        <v>1</v>
      </c>
      <c r="J379" s="309">
        <v>1</v>
      </c>
      <c r="K379" s="309">
        <v>1</v>
      </c>
      <c r="L379" s="290"/>
      <c r="M379" s="350">
        <f>ROUND(E379*G379*I379*J379*K379,2)</f>
        <v>11</v>
      </c>
      <c r="N379" s="317" t="s">
        <v>190</v>
      </c>
    </row>
    <row r="380" spans="1:14">
      <c r="A380" s="254"/>
      <c r="B380" s="297"/>
      <c r="C380" s="261"/>
      <c r="D380" s="342" t="s">
        <v>356</v>
      </c>
      <c r="E380" s="173"/>
      <c r="F380" s="173"/>
      <c r="G380" s="261"/>
      <c r="H380" s="298"/>
      <c r="I380" s="290"/>
      <c r="J380" s="290"/>
      <c r="K380" s="290"/>
      <c r="L380" s="290"/>
      <c r="M380" s="175"/>
      <c r="N380" s="281"/>
    </row>
    <row r="381" spans="1:14">
      <c r="A381" s="254"/>
      <c r="B381" s="297"/>
      <c r="C381" s="261"/>
      <c r="D381" s="342" t="s">
        <v>285</v>
      </c>
      <c r="E381" s="173"/>
      <c r="F381" s="173"/>
      <c r="G381" s="261"/>
      <c r="H381" s="298"/>
      <c r="I381" s="290"/>
      <c r="J381" s="290"/>
      <c r="K381" s="290"/>
      <c r="L381" s="290"/>
      <c r="M381" s="175"/>
      <c r="N381" s="281"/>
    </row>
    <row r="382" spans="1:14">
      <c r="A382" s="254"/>
      <c r="B382" s="297"/>
      <c r="C382" s="261"/>
      <c r="D382" s="140"/>
      <c r="E382" s="173"/>
      <c r="F382" s="173"/>
      <c r="G382" s="261"/>
      <c r="H382" s="298"/>
      <c r="I382" s="290"/>
      <c r="J382" s="290"/>
      <c r="K382" s="290"/>
      <c r="L382" s="290"/>
      <c r="M382" s="175"/>
      <c r="N382" s="281"/>
    </row>
    <row r="383" spans="1:14" ht="39.6">
      <c r="A383" s="254"/>
      <c r="B383" s="128" t="s">
        <v>357</v>
      </c>
      <c r="C383" s="122" t="s">
        <v>358</v>
      </c>
      <c r="D383" s="142" t="s">
        <v>359</v>
      </c>
      <c r="E383" s="173"/>
      <c r="F383" s="174" t="s">
        <v>190</v>
      </c>
      <c r="G383" s="261"/>
      <c r="H383" s="298"/>
      <c r="I383" s="290"/>
      <c r="J383" s="290"/>
      <c r="K383" s="290"/>
      <c r="L383" s="290"/>
      <c r="M383" s="175"/>
      <c r="N383" s="281"/>
    </row>
    <row r="384" spans="1:14">
      <c r="A384" s="254"/>
      <c r="B384" s="297"/>
      <c r="C384" s="261"/>
      <c r="D384" s="140"/>
      <c r="E384" s="337" t="s">
        <v>191</v>
      </c>
      <c r="F384" s="338">
        <v>56.8</v>
      </c>
      <c r="G384" s="339" t="s">
        <v>163</v>
      </c>
      <c r="H384" s="340" t="s">
        <v>358</v>
      </c>
      <c r="I384" s="290"/>
      <c r="J384" s="261" t="s">
        <v>324</v>
      </c>
      <c r="K384" s="261"/>
      <c r="L384" s="261"/>
      <c r="M384" s="175"/>
      <c r="N384" s="281"/>
    </row>
    <row r="385" spans="1:14">
      <c r="A385" s="254"/>
      <c r="B385" s="297"/>
      <c r="C385" s="261"/>
      <c r="D385" s="140"/>
      <c r="E385" s="337"/>
      <c r="F385" s="341"/>
      <c r="G385" s="339"/>
      <c r="H385" s="340"/>
      <c r="I385" s="290"/>
      <c r="J385" s="261"/>
      <c r="K385" s="261"/>
      <c r="L385" s="261"/>
      <c r="M385" s="175"/>
      <c r="N385" s="281"/>
    </row>
    <row r="386" spans="1:14">
      <c r="A386" s="254"/>
      <c r="B386" s="297"/>
      <c r="C386" s="261"/>
      <c r="D386" s="342" t="s">
        <v>360</v>
      </c>
      <c r="E386" s="301">
        <v>41</v>
      </c>
      <c r="F386" s="301" t="s">
        <v>326</v>
      </c>
      <c r="G386" s="343">
        <v>1</v>
      </c>
      <c r="H386" s="340" t="s">
        <v>166</v>
      </c>
      <c r="I386" s="340">
        <v>1</v>
      </c>
      <c r="J386" s="309">
        <v>1</v>
      </c>
      <c r="K386" s="309">
        <v>1</v>
      </c>
      <c r="L386" s="290"/>
      <c r="M386" s="350">
        <f>ROUND(E386*G386*I386*J386*K386,2)</f>
        <v>41</v>
      </c>
      <c r="N386" s="317" t="s">
        <v>190</v>
      </c>
    </row>
    <row r="387" spans="1:14">
      <c r="A387" s="254"/>
      <c r="B387" s="297"/>
      <c r="C387" s="261"/>
      <c r="D387" s="342" t="s">
        <v>356</v>
      </c>
      <c r="E387" s="173"/>
      <c r="F387" s="173"/>
      <c r="G387" s="261"/>
      <c r="H387" s="298"/>
      <c r="I387" s="290"/>
      <c r="J387" s="290"/>
      <c r="K387" s="290"/>
      <c r="L387" s="290"/>
      <c r="M387" s="175"/>
      <c r="N387" s="281"/>
    </row>
    <row r="388" spans="1:14">
      <c r="A388" s="254"/>
      <c r="B388" s="297"/>
      <c r="C388" s="261"/>
      <c r="D388" s="342" t="s">
        <v>285</v>
      </c>
      <c r="E388" s="173"/>
      <c r="F388" s="173"/>
      <c r="G388" s="261"/>
      <c r="H388" s="298"/>
      <c r="I388" s="290"/>
      <c r="J388" s="290"/>
      <c r="K388" s="290"/>
      <c r="L388" s="290"/>
      <c r="M388" s="175"/>
      <c r="N388" s="281"/>
    </row>
    <row r="389" spans="1:14">
      <c r="A389" s="254"/>
      <c r="B389" s="297"/>
      <c r="C389" s="261"/>
      <c r="D389" s="140"/>
      <c r="E389" s="173"/>
      <c r="F389" s="173"/>
      <c r="G389" s="261"/>
      <c r="H389" s="298"/>
      <c r="I389" s="290"/>
      <c r="J389" s="290"/>
      <c r="K389" s="290"/>
      <c r="L389" s="290"/>
      <c r="M389" s="175"/>
      <c r="N389" s="281"/>
    </row>
    <row r="390" spans="1:14" ht="26.4">
      <c r="A390" s="254"/>
      <c r="B390" s="128" t="s">
        <v>361</v>
      </c>
      <c r="C390" s="122" t="s">
        <v>362</v>
      </c>
      <c r="D390" s="142" t="s">
        <v>363</v>
      </c>
      <c r="E390" s="173"/>
      <c r="F390" s="174" t="s">
        <v>190</v>
      </c>
      <c r="G390" s="261"/>
      <c r="H390" s="298"/>
      <c r="I390" s="290"/>
      <c r="J390" s="290"/>
      <c r="K390" s="290"/>
      <c r="L390" s="290"/>
      <c r="M390" s="175"/>
      <c r="N390" s="281"/>
    </row>
    <row r="391" spans="1:14">
      <c r="A391" s="254"/>
      <c r="B391" s="297"/>
      <c r="C391" s="261"/>
      <c r="D391" s="140"/>
      <c r="E391" s="337" t="s">
        <v>191</v>
      </c>
      <c r="F391" s="338">
        <v>25.35</v>
      </c>
      <c r="G391" s="339" t="s">
        <v>163</v>
      </c>
      <c r="H391" s="340" t="s">
        <v>362</v>
      </c>
      <c r="I391" s="290"/>
      <c r="J391" s="261" t="s">
        <v>324</v>
      </c>
      <c r="K391" s="261"/>
      <c r="L391" s="261"/>
      <c r="M391" s="175"/>
      <c r="N391" s="281"/>
    </row>
    <row r="392" spans="1:14">
      <c r="A392" s="254"/>
      <c r="B392" s="297"/>
      <c r="C392" s="261"/>
      <c r="D392" s="140"/>
      <c r="E392" s="337"/>
      <c r="F392" s="341"/>
      <c r="G392" s="339"/>
      <c r="H392" s="340"/>
      <c r="I392" s="290"/>
      <c r="J392" s="261"/>
      <c r="K392" s="261"/>
      <c r="L392" s="261"/>
      <c r="M392" s="175"/>
      <c r="N392" s="281"/>
    </row>
    <row r="393" spans="1:14">
      <c r="A393" s="254"/>
      <c r="B393" s="297"/>
      <c r="C393" s="261"/>
      <c r="D393" s="342" t="s">
        <v>364</v>
      </c>
      <c r="E393" s="301">
        <v>44</v>
      </c>
      <c r="F393" s="301" t="s">
        <v>326</v>
      </c>
      <c r="G393" s="343">
        <v>1</v>
      </c>
      <c r="H393" s="340" t="s">
        <v>166</v>
      </c>
      <c r="I393" s="340">
        <v>1</v>
      </c>
      <c r="J393" s="309">
        <v>1</v>
      </c>
      <c r="K393" s="309">
        <v>1</v>
      </c>
      <c r="L393" s="290"/>
      <c r="M393" s="350">
        <f>ROUND(E393*G393*I393*J393*K393,2)</f>
        <v>44</v>
      </c>
      <c r="N393" s="317" t="s">
        <v>190</v>
      </c>
    </row>
    <row r="394" spans="1:14">
      <c r="A394" s="254"/>
      <c r="B394" s="297"/>
      <c r="C394" s="261"/>
      <c r="D394" s="342" t="s">
        <v>356</v>
      </c>
      <c r="E394" s="173"/>
      <c r="F394" s="173"/>
      <c r="G394" s="261"/>
      <c r="H394" s="298"/>
      <c r="I394" s="290"/>
      <c r="J394" s="290"/>
      <c r="K394" s="290"/>
      <c r="L394" s="290"/>
      <c r="M394" s="175"/>
      <c r="N394" s="281"/>
    </row>
    <row r="395" spans="1:14">
      <c r="A395" s="254"/>
      <c r="B395" s="297"/>
      <c r="C395" s="261"/>
      <c r="D395" s="342" t="s">
        <v>285</v>
      </c>
      <c r="E395" s="173"/>
      <c r="F395" s="173"/>
      <c r="G395" s="261"/>
      <c r="H395" s="298"/>
      <c r="I395" s="290"/>
      <c r="J395" s="290"/>
      <c r="K395" s="290"/>
      <c r="L395" s="290"/>
      <c r="M395" s="175"/>
      <c r="N395" s="281"/>
    </row>
    <row r="396" spans="1:14">
      <c r="A396" s="254"/>
      <c r="B396" s="297"/>
      <c r="C396" s="261"/>
      <c r="D396" s="140"/>
      <c r="E396" s="173"/>
      <c r="F396" s="173"/>
      <c r="G396" s="261"/>
      <c r="H396" s="298"/>
      <c r="I396" s="290"/>
      <c r="J396" s="290"/>
      <c r="K396" s="290"/>
      <c r="L396" s="290"/>
      <c r="M396" s="175"/>
      <c r="N396" s="281"/>
    </row>
    <row r="397" spans="1:14" ht="26.4">
      <c r="A397" s="254"/>
      <c r="B397" s="128" t="s">
        <v>365</v>
      </c>
      <c r="C397" s="122" t="s">
        <v>366</v>
      </c>
      <c r="D397" s="142" t="s">
        <v>367</v>
      </c>
      <c r="E397" s="173"/>
      <c r="F397" s="174" t="s">
        <v>190</v>
      </c>
      <c r="G397" s="261"/>
      <c r="H397" s="298"/>
      <c r="I397" s="290"/>
      <c r="J397" s="290"/>
      <c r="K397" s="290"/>
      <c r="L397" s="290"/>
      <c r="M397" s="175"/>
      <c r="N397" s="281"/>
    </row>
    <row r="398" spans="1:14">
      <c r="A398" s="254"/>
      <c r="B398" s="297"/>
      <c r="C398" s="261"/>
      <c r="D398" s="140"/>
      <c r="E398" s="337" t="s">
        <v>191</v>
      </c>
      <c r="F398" s="338">
        <v>9.52</v>
      </c>
      <c r="G398" s="339" t="s">
        <v>163</v>
      </c>
      <c r="H398" s="340" t="s">
        <v>366</v>
      </c>
      <c r="I398" s="290"/>
      <c r="J398" s="261" t="s">
        <v>324</v>
      </c>
      <c r="K398" s="261"/>
      <c r="L398" s="261"/>
      <c r="M398" s="175"/>
      <c r="N398" s="281"/>
    </row>
    <row r="399" spans="1:14">
      <c r="A399" s="254"/>
      <c r="B399" s="297"/>
      <c r="C399" s="261"/>
      <c r="D399" s="140"/>
      <c r="E399" s="337"/>
      <c r="F399" s="341"/>
      <c r="G399" s="339"/>
      <c r="H399" s="340"/>
      <c r="I399" s="290"/>
      <c r="J399" s="261"/>
      <c r="K399" s="261"/>
      <c r="L399" s="261"/>
      <c r="M399" s="175"/>
      <c r="N399" s="281"/>
    </row>
    <row r="400" spans="1:14">
      <c r="A400" s="254"/>
      <c r="B400" s="297"/>
      <c r="C400" s="261"/>
      <c r="D400" s="342" t="s">
        <v>368</v>
      </c>
      <c r="E400" s="301">
        <v>13</v>
      </c>
      <c r="F400" s="301" t="s">
        <v>326</v>
      </c>
      <c r="G400" s="343">
        <v>1</v>
      </c>
      <c r="H400" s="340" t="s">
        <v>166</v>
      </c>
      <c r="I400" s="340">
        <v>1</v>
      </c>
      <c r="J400" s="309">
        <v>1</v>
      </c>
      <c r="K400" s="309">
        <v>1</v>
      </c>
      <c r="L400" s="290"/>
      <c r="M400" s="350">
        <f>ROUND(E400*G400*I400*J400*K400,2)</f>
        <v>13</v>
      </c>
      <c r="N400" s="317" t="s">
        <v>190</v>
      </c>
    </row>
    <row r="401" spans="1:14">
      <c r="A401" s="254"/>
      <c r="B401" s="297"/>
      <c r="C401" s="261"/>
      <c r="D401" s="342" t="s">
        <v>369</v>
      </c>
      <c r="E401" s="173"/>
      <c r="F401" s="173"/>
      <c r="G401" s="261"/>
      <c r="H401" s="298"/>
      <c r="I401" s="290"/>
      <c r="J401" s="290"/>
      <c r="K401" s="290"/>
      <c r="L401" s="290"/>
      <c r="M401" s="175"/>
      <c r="N401" s="281"/>
    </row>
    <row r="402" spans="1:14">
      <c r="A402" s="254"/>
      <c r="B402" s="297"/>
      <c r="C402" s="261"/>
      <c r="D402" s="140"/>
      <c r="E402" s="173"/>
      <c r="F402" s="173"/>
      <c r="G402" s="261"/>
      <c r="H402" s="298"/>
      <c r="I402" s="290"/>
      <c r="J402" s="290"/>
      <c r="K402" s="290"/>
      <c r="L402" s="290"/>
      <c r="M402" s="175"/>
      <c r="N402" s="281"/>
    </row>
    <row r="403" spans="1:14" ht="26.4">
      <c r="A403" s="254"/>
      <c r="B403" s="128" t="s">
        <v>370</v>
      </c>
      <c r="C403" s="122" t="s">
        <v>371</v>
      </c>
      <c r="D403" s="142" t="s">
        <v>372</v>
      </c>
      <c r="E403" s="173"/>
      <c r="F403" s="174" t="s">
        <v>322</v>
      </c>
      <c r="G403" s="261"/>
      <c r="H403" s="298"/>
      <c r="I403" s="290"/>
      <c r="J403" s="290"/>
      <c r="K403" s="290"/>
      <c r="L403" s="290"/>
      <c r="M403" s="175"/>
      <c r="N403" s="281"/>
    </row>
    <row r="404" spans="1:14">
      <c r="A404" s="254"/>
      <c r="B404" s="297"/>
      <c r="C404" s="261"/>
      <c r="D404" s="140"/>
      <c r="E404" s="337" t="s">
        <v>323</v>
      </c>
      <c r="F404" s="338">
        <v>18.18</v>
      </c>
      <c r="G404" s="339" t="s">
        <v>163</v>
      </c>
      <c r="H404" s="340" t="s">
        <v>371</v>
      </c>
      <c r="I404" s="290"/>
      <c r="J404" s="261" t="s">
        <v>324</v>
      </c>
      <c r="K404" s="261"/>
      <c r="L404" s="261"/>
      <c r="M404" s="175"/>
      <c r="N404" s="281"/>
    </row>
    <row r="405" spans="1:14">
      <c r="A405" s="254"/>
      <c r="B405" s="297"/>
      <c r="C405" s="261"/>
      <c r="D405" s="140"/>
      <c r="E405" s="337"/>
      <c r="F405" s="341"/>
      <c r="G405" s="339"/>
      <c r="H405" s="340"/>
      <c r="I405" s="290"/>
      <c r="J405" s="261"/>
      <c r="K405" s="261"/>
      <c r="L405" s="261"/>
      <c r="M405" s="175"/>
      <c r="N405" s="281"/>
    </row>
    <row r="406" spans="1:14">
      <c r="A406" s="254"/>
      <c r="B406" s="297"/>
      <c r="C406" s="261"/>
      <c r="D406" s="342" t="s">
        <v>373</v>
      </c>
      <c r="E406" s="301">
        <v>2</v>
      </c>
      <c r="F406" s="301" t="s">
        <v>326</v>
      </c>
      <c r="G406" s="343">
        <v>1</v>
      </c>
      <c r="H406" s="340" t="s">
        <v>166</v>
      </c>
      <c r="I406" s="340">
        <v>1</v>
      </c>
      <c r="J406" s="309">
        <v>1</v>
      </c>
      <c r="K406" s="309">
        <v>1</v>
      </c>
      <c r="L406" s="290"/>
      <c r="M406" s="350">
        <f>ROUND(E406*G406*I406*J406*K406,2)</f>
        <v>2</v>
      </c>
      <c r="N406" s="317" t="s">
        <v>322</v>
      </c>
    </row>
    <row r="407" spans="1:14">
      <c r="A407" s="254"/>
      <c r="B407" s="297"/>
      <c r="C407" s="261"/>
      <c r="D407" s="342" t="s">
        <v>374</v>
      </c>
      <c r="E407" s="173"/>
      <c r="F407" s="173"/>
      <c r="G407" s="261"/>
      <c r="H407" s="298"/>
      <c r="I407" s="290"/>
      <c r="J407" s="290"/>
      <c r="K407" s="290"/>
      <c r="L407" s="290"/>
      <c r="M407" s="175"/>
      <c r="N407" s="281"/>
    </row>
    <row r="408" spans="1:14">
      <c r="A408" s="254"/>
      <c r="B408" s="297"/>
      <c r="C408" s="261"/>
      <c r="D408" s="342"/>
      <c r="E408" s="173"/>
      <c r="F408" s="173"/>
      <c r="G408" s="261"/>
      <c r="H408" s="298"/>
      <c r="I408" s="290"/>
      <c r="J408" s="290"/>
      <c r="K408" s="290"/>
      <c r="L408" s="290"/>
      <c r="M408" s="175"/>
      <c r="N408" s="281"/>
    </row>
    <row r="409" spans="1:14">
      <c r="A409" s="254"/>
      <c r="B409" s="297"/>
      <c r="C409" s="261"/>
      <c r="D409" s="140"/>
      <c r="E409" s="173"/>
      <c r="F409" s="173"/>
      <c r="G409" s="261"/>
      <c r="H409" s="298"/>
      <c r="I409" s="290"/>
      <c r="J409" s="290"/>
      <c r="K409" s="290"/>
      <c r="L409" s="290"/>
      <c r="M409" s="175"/>
      <c r="N409" s="281"/>
    </row>
    <row r="410" spans="1:14" ht="26.4">
      <c r="A410" s="254"/>
      <c r="B410" s="128" t="s">
        <v>375</v>
      </c>
      <c r="C410" s="122" t="s">
        <v>376</v>
      </c>
      <c r="D410" s="142" t="s">
        <v>377</v>
      </c>
      <c r="E410" s="173"/>
      <c r="F410" s="174" t="s">
        <v>322</v>
      </c>
      <c r="G410" s="261"/>
      <c r="H410" s="298"/>
      <c r="I410" s="290"/>
      <c r="J410" s="290"/>
      <c r="K410" s="290"/>
      <c r="L410" s="290"/>
      <c r="M410" s="175"/>
      <c r="N410" s="281"/>
    </row>
    <row r="411" spans="1:14">
      <c r="A411" s="254"/>
      <c r="B411" s="297"/>
      <c r="C411" s="261"/>
      <c r="D411" s="140"/>
      <c r="E411" s="337" t="s">
        <v>323</v>
      </c>
      <c r="F411" s="338">
        <v>69.61</v>
      </c>
      <c r="G411" s="339" t="s">
        <v>163</v>
      </c>
      <c r="H411" s="340" t="s">
        <v>376</v>
      </c>
      <c r="I411" s="290"/>
      <c r="J411" s="261" t="s">
        <v>324</v>
      </c>
      <c r="K411" s="261"/>
      <c r="L411" s="261"/>
      <c r="M411" s="175"/>
      <c r="N411" s="281"/>
    </row>
    <row r="412" spans="1:14">
      <c r="A412" s="254"/>
      <c r="B412" s="297"/>
      <c r="C412" s="261"/>
      <c r="D412" s="140"/>
      <c r="E412" s="337"/>
      <c r="F412" s="341"/>
      <c r="G412" s="339"/>
      <c r="H412" s="340"/>
      <c r="I412" s="290"/>
      <c r="J412" s="261"/>
      <c r="K412" s="261"/>
      <c r="L412" s="261"/>
      <c r="M412" s="175"/>
      <c r="N412" s="281"/>
    </row>
    <row r="413" spans="1:14">
      <c r="A413" s="254"/>
      <c r="B413" s="297"/>
      <c r="C413" s="261"/>
      <c r="D413" s="342" t="s">
        <v>378</v>
      </c>
      <c r="E413" s="301">
        <v>1</v>
      </c>
      <c r="F413" s="301" t="s">
        <v>326</v>
      </c>
      <c r="G413" s="343">
        <v>1</v>
      </c>
      <c r="H413" s="340" t="s">
        <v>166</v>
      </c>
      <c r="I413" s="340">
        <v>1</v>
      </c>
      <c r="J413" s="309">
        <v>1</v>
      </c>
      <c r="K413" s="309">
        <v>1</v>
      </c>
      <c r="L413" s="290"/>
      <c r="M413" s="350">
        <f>ROUND(E413*G413*I413*J413*K413,2)</f>
        <v>1</v>
      </c>
      <c r="N413" s="317" t="s">
        <v>322</v>
      </c>
    </row>
    <row r="414" spans="1:14">
      <c r="A414" s="254"/>
      <c r="B414" s="297"/>
      <c r="C414" s="261"/>
      <c r="D414" s="342"/>
      <c r="E414" s="173"/>
      <c r="F414" s="173"/>
      <c r="G414" s="261"/>
      <c r="H414" s="298"/>
      <c r="I414" s="290"/>
      <c r="J414" s="290"/>
      <c r="K414" s="290"/>
      <c r="L414" s="290"/>
      <c r="M414" s="175"/>
      <c r="N414" s="281"/>
    </row>
    <row r="415" spans="1:14" ht="26.4">
      <c r="A415" s="254"/>
      <c r="B415" s="351" t="s">
        <v>379</v>
      </c>
      <c r="C415" s="122" t="s">
        <v>380</v>
      </c>
      <c r="D415" s="142" t="s">
        <v>381</v>
      </c>
      <c r="E415" s="173"/>
      <c r="F415" s="174" t="s">
        <v>322</v>
      </c>
      <c r="G415" s="261"/>
      <c r="H415" s="298"/>
      <c r="I415" s="290"/>
      <c r="J415" s="290"/>
      <c r="K415" s="290"/>
      <c r="L415" s="290"/>
      <c r="M415" s="175"/>
      <c r="N415" s="281"/>
    </row>
    <row r="416" spans="1:14">
      <c r="A416" s="254"/>
      <c r="B416" s="297"/>
      <c r="C416" s="261"/>
      <c r="D416" s="140"/>
      <c r="E416" s="337" t="s">
        <v>323</v>
      </c>
      <c r="F416" s="338">
        <v>16.399999999999999</v>
      </c>
      <c r="G416" s="339" t="s">
        <v>163</v>
      </c>
      <c r="H416" s="340" t="s">
        <v>380</v>
      </c>
      <c r="I416" s="290"/>
      <c r="J416" s="261" t="s">
        <v>324</v>
      </c>
      <c r="K416" s="261"/>
      <c r="L416" s="261"/>
      <c r="M416" s="175"/>
      <c r="N416" s="281"/>
    </row>
    <row r="417" spans="1:14">
      <c r="A417" s="254"/>
      <c r="B417" s="297"/>
      <c r="C417" s="261"/>
      <c r="D417" s="140"/>
      <c r="E417" s="337"/>
      <c r="F417" s="341"/>
      <c r="G417" s="339"/>
      <c r="H417" s="340"/>
      <c r="I417" s="290"/>
      <c r="J417" s="261"/>
      <c r="K417" s="261"/>
      <c r="L417" s="261"/>
      <c r="M417" s="175"/>
      <c r="N417" s="281"/>
    </row>
    <row r="418" spans="1:14">
      <c r="A418" s="254"/>
      <c r="B418" s="297"/>
      <c r="C418" s="261"/>
      <c r="D418" s="342" t="s">
        <v>382</v>
      </c>
      <c r="E418" s="301">
        <v>1</v>
      </c>
      <c r="F418" s="301" t="s">
        <v>326</v>
      </c>
      <c r="G418" s="343">
        <v>1</v>
      </c>
      <c r="H418" s="340" t="s">
        <v>166</v>
      </c>
      <c r="I418" s="340">
        <v>1</v>
      </c>
      <c r="J418" s="309">
        <v>1</v>
      </c>
      <c r="K418" s="309">
        <v>1</v>
      </c>
      <c r="L418" s="290"/>
      <c r="M418" s="350">
        <f>ROUND(E418*G418*I418*J418*K418,2)</f>
        <v>1</v>
      </c>
      <c r="N418" s="317" t="s">
        <v>322</v>
      </c>
    </row>
    <row r="419" spans="1:14">
      <c r="A419" s="254"/>
      <c r="B419" s="297"/>
      <c r="C419" s="261"/>
      <c r="D419" s="342" t="s">
        <v>383</v>
      </c>
      <c r="E419" s="301"/>
      <c r="F419" s="301"/>
      <c r="G419" s="343"/>
      <c r="H419" s="340"/>
      <c r="I419" s="340"/>
      <c r="J419" s="260"/>
      <c r="K419" s="260"/>
      <c r="L419" s="290"/>
      <c r="M419" s="350"/>
      <c r="N419" s="317"/>
    </row>
    <row r="420" spans="1:14">
      <c r="A420" s="254"/>
      <c r="B420" s="297"/>
      <c r="C420" s="261"/>
      <c r="D420" s="140"/>
      <c r="E420" s="173"/>
      <c r="F420" s="173"/>
      <c r="G420" s="261"/>
      <c r="H420" s="298"/>
      <c r="I420" s="290"/>
      <c r="J420" s="290"/>
      <c r="K420" s="290"/>
      <c r="L420" s="290"/>
      <c r="M420" s="175"/>
      <c r="N420" s="281"/>
    </row>
    <row r="421" spans="1:14" ht="26.4">
      <c r="A421" s="254"/>
      <c r="B421" s="351" t="s">
        <v>384</v>
      </c>
      <c r="C421" s="122" t="s">
        <v>385</v>
      </c>
      <c r="D421" s="142" t="s">
        <v>386</v>
      </c>
      <c r="E421" s="173"/>
      <c r="F421" s="174" t="s">
        <v>322</v>
      </c>
      <c r="G421" s="261"/>
      <c r="H421" s="298"/>
      <c r="I421" s="290"/>
      <c r="J421" s="290"/>
      <c r="K421" s="290"/>
      <c r="L421" s="290"/>
      <c r="M421" s="175"/>
      <c r="N421" s="281"/>
    </row>
    <row r="422" spans="1:14">
      <c r="A422" s="254"/>
      <c r="B422" s="297"/>
      <c r="C422" s="261"/>
      <c r="D422" s="140"/>
      <c r="E422" s="337" t="s">
        <v>323</v>
      </c>
      <c r="F422" s="338">
        <v>19.45</v>
      </c>
      <c r="G422" s="339" t="s">
        <v>163</v>
      </c>
      <c r="H422" s="340" t="s">
        <v>385</v>
      </c>
      <c r="I422" s="290"/>
      <c r="J422" s="261" t="s">
        <v>324</v>
      </c>
      <c r="K422" s="261"/>
      <c r="L422" s="261"/>
      <c r="M422" s="175"/>
      <c r="N422" s="281"/>
    </row>
    <row r="423" spans="1:14">
      <c r="A423" s="254"/>
      <c r="B423" s="297"/>
      <c r="C423" s="261"/>
      <c r="D423" s="140"/>
      <c r="E423" s="337"/>
      <c r="F423" s="341"/>
      <c r="G423" s="339"/>
      <c r="H423" s="340"/>
      <c r="I423" s="290"/>
      <c r="J423" s="261"/>
      <c r="K423" s="261"/>
      <c r="L423" s="261"/>
      <c r="M423" s="175"/>
      <c r="N423" s="281"/>
    </row>
    <row r="424" spans="1:14">
      <c r="A424" s="254"/>
      <c r="B424" s="297"/>
      <c r="C424" s="261"/>
      <c r="D424" s="342" t="s">
        <v>387</v>
      </c>
      <c r="E424" s="301">
        <v>1</v>
      </c>
      <c r="F424" s="301" t="s">
        <v>326</v>
      </c>
      <c r="G424" s="343">
        <v>1</v>
      </c>
      <c r="H424" s="340" t="s">
        <v>166</v>
      </c>
      <c r="I424" s="340">
        <v>1</v>
      </c>
      <c r="J424" s="309">
        <v>1</v>
      </c>
      <c r="K424" s="309">
        <v>1</v>
      </c>
      <c r="L424" s="290"/>
      <c r="M424" s="350">
        <f>ROUND(E424*G424*I424*J424*K424,2)</f>
        <v>1</v>
      </c>
      <c r="N424" s="317" t="s">
        <v>322</v>
      </c>
    </row>
    <row r="425" spans="1:14">
      <c r="A425" s="254"/>
      <c r="B425" s="297"/>
      <c r="C425" s="261"/>
      <c r="D425" s="342" t="s">
        <v>336</v>
      </c>
      <c r="E425" s="301"/>
      <c r="F425" s="301"/>
      <c r="G425" s="343"/>
      <c r="H425" s="340"/>
      <c r="I425" s="340"/>
      <c r="J425" s="260"/>
      <c r="K425" s="260"/>
      <c r="L425" s="290"/>
      <c r="M425" s="350"/>
      <c r="N425" s="317"/>
    </row>
    <row r="426" spans="1:14">
      <c r="A426" s="254"/>
      <c r="B426" s="297"/>
      <c r="C426" s="261"/>
      <c r="D426" s="140"/>
      <c r="E426" s="173"/>
      <c r="F426" s="173"/>
      <c r="G426" s="261"/>
      <c r="H426" s="298"/>
      <c r="I426" s="290"/>
      <c r="J426" s="290"/>
      <c r="K426" s="290"/>
      <c r="L426" s="290"/>
      <c r="M426" s="175"/>
      <c r="N426" s="281"/>
    </row>
    <row r="427" spans="1:14" ht="26.4">
      <c r="A427" s="254"/>
      <c r="B427" s="351" t="s">
        <v>388</v>
      </c>
      <c r="C427" s="122" t="s">
        <v>389</v>
      </c>
      <c r="D427" s="142" t="s">
        <v>390</v>
      </c>
      <c r="E427" s="173"/>
      <c r="F427" s="174" t="s">
        <v>322</v>
      </c>
      <c r="G427" s="261"/>
      <c r="H427" s="298"/>
      <c r="I427" s="290"/>
      <c r="J427" s="290"/>
      <c r="K427" s="290"/>
      <c r="L427" s="290"/>
      <c r="M427" s="175"/>
      <c r="N427" s="281"/>
    </row>
    <row r="428" spans="1:14">
      <c r="A428" s="254"/>
      <c r="B428" s="297"/>
      <c r="C428" s="261"/>
      <c r="D428" s="140"/>
      <c r="E428" s="337" t="s">
        <v>323</v>
      </c>
      <c r="F428" s="338">
        <v>52.38</v>
      </c>
      <c r="G428" s="339" t="s">
        <v>163</v>
      </c>
      <c r="H428" s="340" t="s">
        <v>389</v>
      </c>
      <c r="I428" s="290"/>
      <c r="J428" s="261" t="s">
        <v>324</v>
      </c>
      <c r="K428" s="261"/>
      <c r="L428" s="261"/>
      <c r="M428" s="175"/>
      <c r="N428" s="281"/>
    </row>
    <row r="429" spans="1:14">
      <c r="A429" s="254"/>
      <c r="B429" s="297"/>
      <c r="C429" s="261"/>
      <c r="D429" s="140"/>
      <c r="E429" s="337"/>
      <c r="F429" s="341"/>
      <c r="G429" s="339"/>
      <c r="H429" s="340"/>
      <c r="I429" s="290"/>
      <c r="J429" s="261"/>
      <c r="K429" s="261"/>
      <c r="L429" s="261"/>
      <c r="M429" s="175"/>
      <c r="N429" s="281"/>
    </row>
    <row r="430" spans="1:14">
      <c r="A430" s="254"/>
      <c r="B430" s="297"/>
      <c r="C430" s="261"/>
      <c r="D430" s="342" t="s">
        <v>391</v>
      </c>
      <c r="E430" s="301">
        <v>4</v>
      </c>
      <c r="F430" s="301" t="s">
        <v>326</v>
      </c>
      <c r="G430" s="343">
        <v>1</v>
      </c>
      <c r="H430" s="340" t="s">
        <v>166</v>
      </c>
      <c r="I430" s="340">
        <v>1</v>
      </c>
      <c r="J430" s="309">
        <v>1</v>
      </c>
      <c r="K430" s="309">
        <v>1</v>
      </c>
      <c r="L430" s="290"/>
      <c r="M430" s="350">
        <f>ROUND(E430*G430*I430*J430*K430,2)</f>
        <v>4</v>
      </c>
      <c r="N430" s="317" t="s">
        <v>322</v>
      </c>
    </row>
    <row r="431" spans="1:14">
      <c r="A431" s="254"/>
      <c r="B431" s="297"/>
      <c r="C431" s="261"/>
      <c r="D431" s="342" t="s">
        <v>392</v>
      </c>
      <c r="E431" s="301"/>
      <c r="F431" s="301"/>
      <c r="G431" s="343"/>
      <c r="H431" s="340"/>
      <c r="I431" s="340"/>
      <c r="J431" s="260"/>
      <c r="K431" s="260"/>
      <c r="L431" s="290"/>
      <c r="M431" s="350"/>
      <c r="N431" s="317"/>
    </row>
    <row r="432" spans="1:14">
      <c r="A432" s="254"/>
      <c r="B432" s="297"/>
      <c r="C432" s="261"/>
      <c r="D432" s="140"/>
      <c r="E432" s="173"/>
      <c r="F432" s="173"/>
      <c r="G432" s="261"/>
      <c r="H432" s="298"/>
      <c r="I432" s="290"/>
      <c r="J432" s="290"/>
      <c r="K432" s="290"/>
      <c r="L432" s="290"/>
      <c r="M432" s="175"/>
      <c r="N432" s="281"/>
    </row>
    <row r="433" spans="1:14" ht="26.4">
      <c r="A433" s="254"/>
      <c r="B433" s="128" t="s">
        <v>393</v>
      </c>
      <c r="C433" s="122" t="s">
        <v>394</v>
      </c>
      <c r="D433" s="142" t="s">
        <v>395</v>
      </c>
      <c r="E433" s="173"/>
      <c r="F433" s="174" t="s">
        <v>322</v>
      </c>
      <c r="G433" s="261"/>
      <c r="H433" s="298"/>
      <c r="I433" s="290"/>
      <c r="J433" s="290"/>
      <c r="K433" s="290"/>
      <c r="L433" s="290"/>
      <c r="M433" s="175"/>
      <c r="N433" s="281"/>
    </row>
    <row r="434" spans="1:14">
      <c r="A434" s="254"/>
      <c r="B434" s="297"/>
      <c r="C434" s="261"/>
      <c r="D434" s="140"/>
      <c r="E434" s="337" t="s">
        <v>323</v>
      </c>
      <c r="F434" s="338">
        <v>210.88</v>
      </c>
      <c r="G434" s="339" t="s">
        <v>163</v>
      </c>
      <c r="H434" s="340" t="s">
        <v>376</v>
      </c>
      <c r="I434" s="290"/>
      <c r="J434" s="261" t="s">
        <v>324</v>
      </c>
      <c r="K434" s="261"/>
      <c r="L434" s="261"/>
      <c r="M434" s="175"/>
      <c r="N434" s="281"/>
    </row>
    <row r="435" spans="1:14">
      <c r="A435" s="254"/>
      <c r="B435" s="297"/>
      <c r="C435" s="261"/>
      <c r="D435" s="140"/>
      <c r="E435" s="337"/>
      <c r="F435" s="341"/>
      <c r="G435" s="339"/>
      <c r="H435" s="340"/>
      <c r="I435" s="290"/>
      <c r="J435" s="261"/>
      <c r="K435" s="261"/>
      <c r="L435" s="261"/>
      <c r="M435" s="175"/>
      <c r="N435" s="281"/>
    </row>
    <row r="436" spans="1:14">
      <c r="A436" s="254"/>
      <c r="B436" s="297"/>
      <c r="C436" s="261"/>
      <c r="D436" s="342" t="s">
        <v>396</v>
      </c>
      <c r="E436" s="301">
        <v>1</v>
      </c>
      <c r="F436" s="301" t="s">
        <v>326</v>
      </c>
      <c r="G436" s="343">
        <v>1</v>
      </c>
      <c r="H436" s="340" t="s">
        <v>166</v>
      </c>
      <c r="I436" s="340">
        <v>1</v>
      </c>
      <c r="J436" s="309">
        <v>1</v>
      </c>
      <c r="K436" s="309">
        <v>1</v>
      </c>
      <c r="L436" s="290"/>
      <c r="M436" s="350">
        <f>ROUND(E436*G436*I436*J436*K436,2)</f>
        <v>1</v>
      </c>
      <c r="N436" s="317" t="s">
        <v>322</v>
      </c>
    </row>
    <row r="437" spans="1:14">
      <c r="A437" s="254"/>
      <c r="B437" s="297"/>
      <c r="C437" s="261"/>
      <c r="D437" s="342" t="s">
        <v>397</v>
      </c>
      <c r="E437" s="301"/>
      <c r="F437" s="301"/>
      <c r="G437" s="343"/>
      <c r="H437" s="340"/>
      <c r="I437" s="340"/>
      <c r="J437" s="260"/>
      <c r="K437" s="260"/>
      <c r="L437" s="290"/>
      <c r="M437" s="350"/>
      <c r="N437" s="317"/>
    </row>
    <row r="438" spans="1:14">
      <c r="A438" s="254"/>
      <c r="B438" s="297"/>
      <c r="C438" s="261"/>
      <c r="D438" s="140"/>
      <c r="E438" s="173"/>
      <c r="F438" s="173"/>
      <c r="G438" s="261"/>
      <c r="H438" s="298"/>
      <c r="I438" s="290"/>
      <c r="J438" s="290"/>
      <c r="K438" s="290"/>
      <c r="L438" s="290"/>
      <c r="M438" s="175"/>
      <c r="N438" s="281"/>
    </row>
    <row r="439" spans="1:14" ht="39.6">
      <c r="A439" s="254"/>
      <c r="B439" s="351" t="s">
        <v>398</v>
      </c>
      <c r="C439" s="122" t="s">
        <v>399</v>
      </c>
      <c r="D439" s="142" t="s">
        <v>400</v>
      </c>
      <c r="E439" s="173"/>
      <c r="F439" s="174" t="s">
        <v>190</v>
      </c>
      <c r="G439" s="261"/>
      <c r="H439" s="298"/>
      <c r="I439" s="290"/>
      <c r="J439" s="290"/>
      <c r="K439" s="290"/>
      <c r="L439" s="290"/>
      <c r="M439" s="175"/>
      <c r="N439" s="281"/>
    </row>
    <row r="440" spans="1:14">
      <c r="A440" s="254"/>
      <c r="B440" s="297"/>
      <c r="C440" s="261"/>
      <c r="D440" s="140"/>
      <c r="E440" s="337" t="s">
        <v>191</v>
      </c>
      <c r="F440" s="338">
        <v>4.42</v>
      </c>
      <c r="G440" s="339" t="s">
        <v>163</v>
      </c>
      <c r="H440" s="340" t="s">
        <v>399</v>
      </c>
      <c r="I440" s="290"/>
      <c r="J440" s="261" t="s">
        <v>324</v>
      </c>
      <c r="K440" s="261"/>
      <c r="L440" s="261"/>
      <c r="M440" s="175"/>
      <c r="N440" s="281"/>
    </row>
    <row r="441" spans="1:14">
      <c r="A441" s="254"/>
      <c r="B441" s="297"/>
      <c r="C441" s="261"/>
      <c r="D441" s="140"/>
      <c r="E441" s="337"/>
      <c r="F441" s="341"/>
      <c r="G441" s="339"/>
      <c r="H441" s="340"/>
      <c r="I441" s="290"/>
      <c r="J441" s="261"/>
      <c r="K441" s="261"/>
      <c r="L441" s="261"/>
      <c r="M441" s="175"/>
      <c r="N441" s="281"/>
    </row>
    <row r="442" spans="1:14">
      <c r="A442" s="254"/>
      <c r="B442" s="297"/>
      <c r="C442" s="261"/>
      <c r="D442" s="342" t="s">
        <v>401</v>
      </c>
      <c r="E442" s="301">
        <v>468</v>
      </c>
      <c r="F442" s="301" t="s">
        <v>326</v>
      </c>
      <c r="G442" s="343">
        <v>1</v>
      </c>
      <c r="H442" s="340" t="s">
        <v>166</v>
      </c>
      <c r="I442" s="340">
        <v>1</v>
      </c>
      <c r="J442" s="309">
        <v>1</v>
      </c>
      <c r="K442" s="309">
        <v>1</v>
      </c>
      <c r="L442" s="290"/>
      <c r="M442" s="350">
        <f>ROUND(E442*G442*I442*J442*K442,2)</f>
        <v>468</v>
      </c>
      <c r="N442" s="317" t="s">
        <v>190</v>
      </c>
    </row>
    <row r="443" spans="1:14">
      <c r="A443" s="254"/>
      <c r="B443" s="297"/>
      <c r="C443" s="261"/>
      <c r="D443" s="342" t="s">
        <v>402</v>
      </c>
      <c r="E443" s="173"/>
      <c r="F443" s="173"/>
      <c r="G443" s="261"/>
      <c r="H443" s="298"/>
      <c r="I443" s="290"/>
      <c r="J443" s="290"/>
      <c r="K443" s="290"/>
      <c r="L443" s="290"/>
      <c r="M443" s="175"/>
      <c r="N443" s="281"/>
    </row>
    <row r="444" spans="1:14">
      <c r="A444" s="254"/>
      <c r="B444" s="297"/>
      <c r="C444" s="261"/>
      <c r="D444" s="342" t="s">
        <v>403</v>
      </c>
      <c r="E444" s="173"/>
      <c r="F444" s="173"/>
      <c r="G444" s="261"/>
      <c r="H444" s="298"/>
      <c r="I444" s="290"/>
      <c r="J444" s="290"/>
      <c r="K444" s="290"/>
      <c r="L444" s="290"/>
      <c r="M444" s="175"/>
      <c r="N444" s="281"/>
    </row>
    <row r="445" spans="1:14">
      <c r="A445" s="254"/>
      <c r="B445" s="297"/>
      <c r="C445" s="261"/>
      <c r="D445" s="342"/>
      <c r="E445" s="173"/>
      <c r="F445" s="173"/>
      <c r="G445" s="261"/>
      <c r="H445" s="298"/>
      <c r="I445" s="290"/>
      <c r="J445" s="290"/>
      <c r="K445" s="290"/>
      <c r="L445" s="290"/>
      <c r="M445" s="175"/>
      <c r="N445" s="281"/>
    </row>
    <row r="446" spans="1:14">
      <c r="A446" s="254"/>
      <c r="B446" s="297"/>
      <c r="C446" s="261"/>
      <c r="D446" s="342"/>
      <c r="E446" s="173"/>
      <c r="F446" s="173"/>
      <c r="G446" s="261"/>
      <c r="H446" s="298"/>
      <c r="I446" s="290"/>
      <c r="J446" s="290"/>
      <c r="K446" s="290"/>
      <c r="L446" s="290"/>
      <c r="M446" s="175"/>
      <c r="N446" s="281"/>
    </row>
    <row r="447" spans="1:14" ht="39.6">
      <c r="A447" s="254"/>
      <c r="B447" s="351" t="s">
        <v>404</v>
      </c>
      <c r="C447" s="122" t="s">
        <v>405</v>
      </c>
      <c r="D447" s="142" t="s">
        <v>406</v>
      </c>
      <c r="E447" s="173"/>
      <c r="F447" s="174" t="s">
        <v>190</v>
      </c>
      <c r="G447" s="261"/>
      <c r="H447" s="298"/>
      <c r="I447" s="290"/>
      <c r="J447" s="290"/>
      <c r="K447" s="290"/>
      <c r="L447" s="290"/>
      <c r="M447" s="175"/>
      <c r="N447" s="281"/>
    </row>
    <row r="448" spans="1:14">
      <c r="A448" s="254"/>
      <c r="B448" s="297"/>
      <c r="C448" s="261"/>
      <c r="D448" s="140"/>
      <c r="E448" s="337" t="s">
        <v>191</v>
      </c>
      <c r="F448" s="338">
        <v>6.21</v>
      </c>
      <c r="G448" s="339" t="s">
        <v>163</v>
      </c>
      <c r="H448" s="340" t="s">
        <v>405</v>
      </c>
      <c r="I448" s="290"/>
      <c r="J448" s="261" t="s">
        <v>324</v>
      </c>
      <c r="K448" s="261"/>
      <c r="L448" s="261"/>
      <c r="M448" s="175"/>
      <c r="N448" s="281"/>
    </row>
    <row r="449" spans="1:14">
      <c r="A449" s="254"/>
      <c r="B449" s="297"/>
      <c r="C449" s="261"/>
      <c r="D449" s="140"/>
      <c r="E449" s="337"/>
      <c r="F449" s="341"/>
      <c r="G449" s="339"/>
      <c r="H449" s="340"/>
      <c r="I449" s="290"/>
      <c r="J449" s="261"/>
      <c r="K449" s="261"/>
      <c r="L449" s="261"/>
      <c r="M449" s="175"/>
      <c r="N449" s="281"/>
    </row>
    <row r="450" spans="1:14">
      <c r="A450" s="254"/>
      <c r="B450" s="297"/>
      <c r="C450" s="261"/>
      <c r="D450" s="342" t="s">
        <v>407</v>
      </c>
      <c r="E450" s="301">
        <v>116</v>
      </c>
      <c r="F450" s="301" t="s">
        <v>326</v>
      </c>
      <c r="G450" s="343">
        <v>1</v>
      </c>
      <c r="H450" s="340" t="s">
        <v>166</v>
      </c>
      <c r="I450" s="340">
        <v>1</v>
      </c>
      <c r="J450" s="309">
        <v>1</v>
      </c>
      <c r="K450" s="309">
        <v>1</v>
      </c>
      <c r="L450" s="290"/>
      <c r="M450" s="350">
        <f>ROUND(E450*G450*I450*J450*K450,2)</f>
        <v>116</v>
      </c>
      <c r="N450" s="317" t="s">
        <v>190</v>
      </c>
    </row>
    <row r="451" spans="1:14">
      <c r="A451" s="254"/>
      <c r="B451" s="297"/>
      <c r="C451" s="261"/>
      <c r="D451" s="342" t="s">
        <v>392</v>
      </c>
      <c r="E451" s="173"/>
      <c r="F451" s="173"/>
      <c r="G451" s="261"/>
      <c r="H451" s="298"/>
      <c r="I451" s="290"/>
      <c r="J451" s="290"/>
      <c r="K451" s="290"/>
      <c r="L451" s="290"/>
      <c r="M451" s="175"/>
      <c r="N451" s="281"/>
    </row>
    <row r="452" spans="1:14">
      <c r="A452" s="254"/>
      <c r="B452" s="297"/>
      <c r="C452" s="261"/>
      <c r="D452" s="342"/>
      <c r="E452" s="173"/>
      <c r="F452" s="173"/>
      <c r="G452" s="261"/>
      <c r="H452" s="298"/>
      <c r="I452" s="290"/>
      <c r="J452" s="290"/>
      <c r="K452" s="290"/>
      <c r="L452" s="290"/>
      <c r="M452" s="175"/>
      <c r="N452" s="281"/>
    </row>
    <row r="453" spans="1:14">
      <c r="A453" s="254"/>
      <c r="B453" s="297"/>
      <c r="C453" s="261"/>
      <c r="D453" s="342"/>
      <c r="E453" s="173"/>
      <c r="F453" s="173"/>
      <c r="G453" s="261"/>
      <c r="H453" s="298"/>
      <c r="I453" s="290"/>
      <c r="J453" s="290"/>
      <c r="K453" s="290"/>
      <c r="L453" s="290"/>
      <c r="M453" s="175"/>
      <c r="N453" s="281"/>
    </row>
    <row r="454" spans="1:14">
      <c r="A454" s="254"/>
      <c r="B454" s="351" t="s">
        <v>408</v>
      </c>
      <c r="C454" s="122" t="s">
        <v>409</v>
      </c>
      <c r="D454" s="142" t="s">
        <v>410</v>
      </c>
      <c r="E454" s="173"/>
      <c r="F454" s="174" t="s">
        <v>322</v>
      </c>
      <c r="G454" s="261"/>
      <c r="H454" s="298"/>
      <c r="I454" s="290"/>
      <c r="J454" s="290"/>
      <c r="K454" s="290"/>
      <c r="L454" s="290"/>
      <c r="M454" s="175"/>
      <c r="N454" s="281"/>
    </row>
    <row r="455" spans="1:14">
      <c r="A455" s="254"/>
      <c r="B455" s="297"/>
      <c r="C455" s="261"/>
      <c r="D455" s="140"/>
      <c r="E455" s="337" t="s">
        <v>323</v>
      </c>
      <c r="F455" s="338">
        <v>224.2</v>
      </c>
      <c r="G455" s="339" t="s">
        <v>163</v>
      </c>
      <c r="H455" s="340" t="s">
        <v>409</v>
      </c>
      <c r="I455" s="290"/>
      <c r="J455" s="261" t="s">
        <v>324</v>
      </c>
      <c r="K455" s="261"/>
      <c r="L455" s="261"/>
      <c r="M455" s="175"/>
      <c r="N455" s="281"/>
    </row>
    <row r="456" spans="1:14">
      <c r="A456" s="254"/>
      <c r="B456" s="297"/>
      <c r="C456" s="261"/>
      <c r="D456" s="140"/>
      <c r="E456" s="337"/>
      <c r="F456" s="341"/>
      <c r="G456" s="339"/>
      <c r="H456" s="340"/>
      <c r="I456" s="290"/>
      <c r="J456" s="261"/>
      <c r="K456" s="261"/>
      <c r="L456" s="261"/>
      <c r="M456" s="175"/>
      <c r="N456" s="281"/>
    </row>
    <row r="457" spans="1:14">
      <c r="A457" s="254"/>
      <c r="B457" s="297"/>
      <c r="C457" s="261"/>
      <c r="D457" s="342" t="s">
        <v>411</v>
      </c>
      <c r="E457" s="301">
        <v>2</v>
      </c>
      <c r="F457" s="301" t="s">
        <v>326</v>
      </c>
      <c r="G457" s="343">
        <v>1</v>
      </c>
      <c r="H457" s="340" t="s">
        <v>166</v>
      </c>
      <c r="I457" s="340">
        <v>1</v>
      </c>
      <c r="J457" s="309">
        <v>1</v>
      </c>
      <c r="K457" s="309">
        <v>1</v>
      </c>
      <c r="L457" s="290"/>
      <c r="M457" s="350">
        <f>ROUND(E457*G457*I457*J457*K457,2)</f>
        <v>2</v>
      </c>
      <c r="N457" s="317" t="s">
        <v>322</v>
      </c>
    </row>
    <row r="458" spans="1:14">
      <c r="A458" s="254"/>
      <c r="B458" s="260"/>
      <c r="C458" s="283"/>
      <c r="D458" s="323"/>
      <c r="E458" s="283"/>
      <c r="F458" s="260"/>
      <c r="G458" s="283"/>
      <c r="H458" s="260"/>
      <c r="I458" s="283"/>
      <c r="J458" s="260"/>
      <c r="K458" s="260"/>
      <c r="L458" s="260"/>
      <c r="M458" s="284"/>
      <c r="N458" s="307"/>
    </row>
    <row r="459" spans="1:14">
      <c r="A459" s="254"/>
      <c r="B459" s="139" t="s">
        <v>412</v>
      </c>
      <c r="C459" s="135"/>
      <c r="D459" s="140" t="s">
        <v>413</v>
      </c>
      <c r="E459" s="261"/>
      <c r="F459" s="261"/>
      <c r="G459" s="261"/>
      <c r="H459" s="260"/>
      <c r="I459" s="261"/>
      <c r="J459" s="261"/>
      <c r="K459" s="261"/>
      <c r="L459" s="261"/>
      <c r="M459" s="260"/>
      <c r="N459" s="281"/>
    </row>
    <row r="460" spans="1:14">
      <c r="A460" s="254"/>
      <c r="B460" s="260"/>
      <c r="C460" s="283"/>
      <c r="D460" s="263"/>
      <c r="E460" s="283"/>
      <c r="F460" s="260"/>
      <c r="G460" s="283"/>
      <c r="H460" s="260"/>
      <c r="I460" s="283"/>
      <c r="J460" s="260"/>
      <c r="K460" s="329"/>
      <c r="L460" s="260"/>
      <c r="M460" s="326"/>
      <c r="N460" s="317"/>
    </row>
    <row r="461" spans="1:14" ht="52.8">
      <c r="A461" s="254"/>
      <c r="B461" s="128" t="s">
        <v>414</v>
      </c>
      <c r="C461" s="122" t="s">
        <v>415</v>
      </c>
      <c r="D461" s="126" t="s">
        <v>416</v>
      </c>
      <c r="E461" s="113"/>
      <c r="F461" s="127" t="s">
        <v>322</v>
      </c>
      <c r="G461" s="290"/>
      <c r="H461" s="290"/>
      <c r="I461" s="290"/>
      <c r="J461" s="290"/>
      <c r="K461" s="290"/>
      <c r="L461" s="290"/>
      <c r="M461" s="175"/>
      <c r="N461" s="281"/>
    </row>
    <row r="462" spans="1:14">
      <c r="A462" s="254"/>
      <c r="B462" s="260"/>
      <c r="C462" s="260"/>
      <c r="D462" s="291"/>
      <c r="E462" s="267" t="s">
        <v>323</v>
      </c>
      <c r="F462" s="296">
        <v>332.6</v>
      </c>
      <c r="G462" s="293" t="s">
        <v>163</v>
      </c>
      <c r="H462" s="255" t="str">
        <f>C461</f>
        <v>ED-50225</v>
      </c>
      <c r="I462" s="261"/>
      <c r="J462" s="261" t="s">
        <v>175</v>
      </c>
      <c r="K462" s="261"/>
      <c r="L462" s="261"/>
      <c r="M462" s="260"/>
      <c r="N462" s="281"/>
    </row>
    <row r="463" spans="1:14">
      <c r="A463" s="254"/>
      <c r="B463" s="260"/>
      <c r="C463" s="261"/>
      <c r="D463" s="263"/>
      <c r="E463" s="261"/>
      <c r="F463" s="261"/>
      <c r="G463" s="261"/>
      <c r="H463" s="260"/>
      <c r="I463" s="261"/>
      <c r="J463" s="261"/>
      <c r="K463" s="261"/>
      <c r="L463" s="261"/>
      <c r="M463" s="260"/>
      <c r="N463" s="281"/>
    </row>
    <row r="464" spans="1:14">
      <c r="A464" s="254"/>
      <c r="B464" s="260"/>
      <c r="C464" s="283"/>
      <c r="D464" s="323" t="s">
        <v>417</v>
      </c>
      <c r="E464" s="283">
        <v>5</v>
      </c>
      <c r="F464" s="260" t="s">
        <v>166</v>
      </c>
      <c r="G464" s="283">
        <v>1</v>
      </c>
      <c r="H464" s="260" t="s">
        <v>166</v>
      </c>
      <c r="I464" s="283">
        <v>1</v>
      </c>
      <c r="J464" s="309">
        <v>1</v>
      </c>
      <c r="K464" s="309">
        <v>1</v>
      </c>
      <c r="L464" s="260" t="s">
        <v>167</v>
      </c>
      <c r="M464" s="284">
        <f>ROUND(E464*G464*I464*J464*K464,2)</f>
        <v>5</v>
      </c>
      <c r="N464" s="307" t="str">
        <f>F461</f>
        <v>UNID.</v>
      </c>
    </row>
    <row r="465" spans="1:14">
      <c r="A465" s="254"/>
      <c r="B465" s="260"/>
      <c r="C465" s="283"/>
      <c r="D465" s="263"/>
      <c r="E465" s="283"/>
      <c r="F465" s="260"/>
      <c r="G465" s="283"/>
      <c r="H465" s="260"/>
      <c r="I465" s="283"/>
      <c r="J465" s="260"/>
      <c r="K465" s="329"/>
      <c r="L465" s="260"/>
      <c r="M465" s="326"/>
      <c r="N465" s="317"/>
    </row>
    <row r="466" spans="1:14" ht="52.8">
      <c r="A466" s="254"/>
      <c r="B466" s="128" t="s">
        <v>418</v>
      </c>
      <c r="C466" s="122" t="s">
        <v>419</v>
      </c>
      <c r="D466" s="126" t="s">
        <v>420</v>
      </c>
      <c r="E466" s="113"/>
      <c r="F466" s="127" t="s">
        <v>322</v>
      </c>
      <c r="G466" s="290"/>
      <c r="H466" s="290"/>
      <c r="I466" s="290"/>
      <c r="J466" s="290"/>
      <c r="K466" s="290"/>
      <c r="L466" s="290"/>
      <c r="M466" s="175"/>
      <c r="N466" s="281"/>
    </row>
    <row r="467" spans="1:14">
      <c r="A467" s="254"/>
      <c r="B467" s="260"/>
      <c r="C467" s="260"/>
      <c r="D467" s="291"/>
      <c r="E467" s="267" t="s">
        <v>323</v>
      </c>
      <c r="F467" s="296">
        <v>232.95</v>
      </c>
      <c r="G467" s="293" t="s">
        <v>163</v>
      </c>
      <c r="H467" s="255" t="str">
        <f>C466</f>
        <v>ED-50224</v>
      </c>
      <c r="I467" s="261"/>
      <c r="J467" s="261" t="s">
        <v>175</v>
      </c>
      <c r="K467" s="261"/>
      <c r="L467" s="261"/>
      <c r="M467" s="260"/>
      <c r="N467" s="281"/>
    </row>
    <row r="468" spans="1:14">
      <c r="A468" s="254"/>
      <c r="B468" s="260"/>
      <c r="C468" s="261"/>
      <c r="D468" s="263"/>
      <c r="E468" s="261"/>
      <c r="F468" s="261"/>
      <c r="G468" s="261"/>
      <c r="H468" s="260"/>
      <c r="I468" s="261"/>
      <c r="J468" s="261"/>
      <c r="K468" s="261"/>
      <c r="L468" s="261"/>
      <c r="M468" s="260"/>
      <c r="N468" s="281"/>
    </row>
    <row r="469" spans="1:14" ht="26.4">
      <c r="A469" s="254"/>
      <c r="B469" s="260"/>
      <c r="C469" s="283"/>
      <c r="D469" s="352" t="s">
        <v>421</v>
      </c>
      <c r="E469" s="336">
        <v>20</v>
      </c>
      <c r="F469" s="175" t="s">
        <v>166</v>
      </c>
      <c r="G469" s="336">
        <v>1</v>
      </c>
      <c r="H469" s="175" t="s">
        <v>166</v>
      </c>
      <c r="I469" s="336">
        <v>1</v>
      </c>
      <c r="J469" s="127">
        <v>1</v>
      </c>
      <c r="K469" s="127">
        <v>1</v>
      </c>
      <c r="L469" s="175" t="s">
        <v>167</v>
      </c>
      <c r="M469" s="348">
        <f>ROUND(E469*G469*I469*J469*K469,2)</f>
        <v>20</v>
      </c>
      <c r="N469" s="349" t="str">
        <f>F466</f>
        <v>UNID.</v>
      </c>
    </row>
    <row r="470" spans="1:14">
      <c r="A470" s="254"/>
      <c r="B470" s="260"/>
      <c r="C470" s="283"/>
      <c r="D470" s="263"/>
      <c r="E470" s="283"/>
      <c r="F470" s="260"/>
      <c r="G470" s="283"/>
      <c r="H470" s="260"/>
      <c r="I470" s="283"/>
      <c r="J470" s="260"/>
      <c r="K470" s="329"/>
      <c r="L470" s="260"/>
      <c r="M470" s="326"/>
      <c r="N470" s="317"/>
    </row>
    <row r="471" spans="1:14" ht="52.8">
      <c r="A471" s="254"/>
      <c r="B471" s="128" t="s">
        <v>422</v>
      </c>
      <c r="C471" s="122" t="s">
        <v>423</v>
      </c>
      <c r="D471" s="126" t="s">
        <v>424</v>
      </c>
      <c r="E471" s="113"/>
      <c r="F471" s="127" t="s">
        <v>322</v>
      </c>
      <c r="G471" s="290"/>
      <c r="H471" s="290"/>
      <c r="I471" s="290"/>
      <c r="J471" s="290"/>
      <c r="K471" s="290"/>
      <c r="L471" s="290"/>
      <c r="M471" s="175"/>
      <c r="N471" s="281"/>
    </row>
    <row r="472" spans="1:14">
      <c r="A472" s="254"/>
      <c r="B472" s="260"/>
      <c r="C472" s="260"/>
      <c r="D472" s="291"/>
      <c r="E472" s="267" t="s">
        <v>323</v>
      </c>
      <c r="F472" s="296">
        <v>148.25</v>
      </c>
      <c r="G472" s="293" t="s">
        <v>163</v>
      </c>
      <c r="H472" s="255" t="str">
        <f>C471</f>
        <v>ED-50221</v>
      </c>
      <c r="I472" s="261"/>
      <c r="J472" s="261" t="s">
        <v>175</v>
      </c>
      <c r="K472" s="261"/>
      <c r="L472" s="261"/>
      <c r="M472" s="260"/>
      <c r="N472" s="281"/>
    </row>
    <row r="473" spans="1:14">
      <c r="A473" s="254"/>
      <c r="B473" s="260"/>
      <c r="C473" s="261"/>
      <c r="D473" s="263"/>
      <c r="E473" s="261"/>
      <c r="F473" s="261"/>
      <c r="G473" s="261"/>
      <c r="H473" s="260"/>
      <c r="I473" s="261"/>
      <c r="J473" s="261"/>
      <c r="K473" s="261"/>
      <c r="L473" s="261"/>
      <c r="M473" s="260"/>
      <c r="N473" s="281"/>
    </row>
    <row r="474" spans="1:14">
      <c r="A474" s="254"/>
      <c r="B474" s="260"/>
      <c r="C474" s="283"/>
      <c r="D474" s="323" t="s">
        <v>425</v>
      </c>
      <c r="E474" s="283">
        <v>14</v>
      </c>
      <c r="F474" s="260" t="s">
        <v>166</v>
      </c>
      <c r="G474" s="283">
        <v>1</v>
      </c>
      <c r="H474" s="260" t="s">
        <v>166</v>
      </c>
      <c r="I474" s="283">
        <v>1</v>
      </c>
      <c r="J474" s="309">
        <v>1</v>
      </c>
      <c r="K474" s="309">
        <v>1</v>
      </c>
      <c r="L474" s="260" t="s">
        <v>167</v>
      </c>
      <c r="M474" s="284">
        <f>ROUND(E474*G474*I474*J474*K474,2)</f>
        <v>14</v>
      </c>
      <c r="N474" s="307" t="str">
        <f>F471</f>
        <v>UNID.</v>
      </c>
    </row>
    <row r="475" spans="1:14">
      <c r="A475" s="254"/>
      <c r="B475" s="260"/>
      <c r="C475" s="283"/>
      <c r="D475" s="263"/>
      <c r="E475" s="283"/>
      <c r="F475" s="260"/>
      <c r="G475" s="283"/>
      <c r="H475" s="260"/>
      <c r="I475" s="283"/>
      <c r="J475" s="260"/>
      <c r="K475" s="260"/>
      <c r="L475" s="260"/>
      <c r="M475" s="284"/>
      <c r="N475" s="307"/>
    </row>
    <row r="476" spans="1:14" ht="39.6">
      <c r="A476" s="254"/>
      <c r="B476" s="128" t="s">
        <v>426</v>
      </c>
      <c r="C476" s="122" t="s">
        <v>427</v>
      </c>
      <c r="D476" s="126" t="s">
        <v>428</v>
      </c>
      <c r="E476" s="113"/>
      <c r="F476" s="127" t="s">
        <v>322</v>
      </c>
      <c r="G476" s="290"/>
      <c r="H476" s="290"/>
      <c r="I476" s="290"/>
      <c r="J476" s="290"/>
      <c r="K476" s="290"/>
      <c r="L476" s="290"/>
      <c r="M476" s="175"/>
      <c r="N476" s="281"/>
    </row>
    <row r="477" spans="1:14">
      <c r="A477" s="254"/>
      <c r="B477" s="260"/>
      <c r="C477" s="260"/>
      <c r="D477" s="291"/>
      <c r="E477" s="267" t="s">
        <v>323</v>
      </c>
      <c r="F477" s="296">
        <v>98.97</v>
      </c>
      <c r="G477" s="293" t="s">
        <v>163</v>
      </c>
      <c r="H477" s="255" t="str">
        <f>C476</f>
        <v>ED-49965</v>
      </c>
      <c r="I477" s="261"/>
      <c r="J477" s="261" t="s">
        <v>175</v>
      </c>
      <c r="K477" s="261"/>
      <c r="L477" s="261"/>
      <c r="M477" s="260"/>
      <c r="N477" s="281"/>
    </row>
    <row r="478" spans="1:14">
      <c r="A478" s="254"/>
      <c r="B478" s="260"/>
      <c r="C478" s="261"/>
      <c r="D478" s="263"/>
      <c r="E478" s="261"/>
      <c r="F478" s="261"/>
      <c r="G478" s="261"/>
      <c r="H478" s="260"/>
      <c r="I478" s="261"/>
      <c r="J478" s="261"/>
      <c r="K478" s="261"/>
      <c r="L478" s="261"/>
      <c r="M478" s="260"/>
      <c r="N478" s="281"/>
    </row>
    <row r="479" spans="1:14">
      <c r="A479" s="254"/>
      <c r="B479" s="260"/>
      <c r="C479" s="283"/>
      <c r="D479" s="323" t="s">
        <v>429</v>
      </c>
      <c r="E479" s="283">
        <v>4</v>
      </c>
      <c r="F479" s="260" t="s">
        <v>166</v>
      </c>
      <c r="G479" s="283">
        <v>1</v>
      </c>
      <c r="H479" s="260" t="s">
        <v>166</v>
      </c>
      <c r="I479" s="283">
        <v>1</v>
      </c>
      <c r="J479" s="309">
        <v>1</v>
      </c>
      <c r="K479" s="309">
        <v>1</v>
      </c>
      <c r="L479" s="260" t="s">
        <v>167</v>
      </c>
      <c r="M479" s="284">
        <f>ROUND(E479*G479*I479*J479*K479,2)</f>
        <v>4</v>
      </c>
      <c r="N479" s="307" t="str">
        <f>F476</f>
        <v>UNID.</v>
      </c>
    </row>
    <row r="480" spans="1:14">
      <c r="A480" s="254"/>
      <c r="B480" s="260"/>
      <c r="C480" s="283"/>
      <c r="D480" s="263"/>
      <c r="E480" s="283"/>
      <c r="F480" s="260"/>
      <c r="G480" s="283"/>
      <c r="H480" s="260"/>
      <c r="I480" s="283"/>
      <c r="J480" s="260"/>
      <c r="K480" s="260"/>
      <c r="L480" s="260"/>
      <c r="M480" s="284"/>
      <c r="N480" s="307"/>
    </row>
    <row r="481" spans="1:14" ht="39.6">
      <c r="A481" s="254"/>
      <c r="B481" s="128" t="s">
        <v>430</v>
      </c>
      <c r="C481" s="122" t="s">
        <v>431</v>
      </c>
      <c r="D481" s="126" t="s">
        <v>432</v>
      </c>
      <c r="E481" s="113"/>
      <c r="F481" s="127" t="s">
        <v>322</v>
      </c>
      <c r="G481" s="290"/>
      <c r="H481" s="290"/>
      <c r="I481" s="290"/>
      <c r="J481" s="290"/>
      <c r="K481" s="290"/>
      <c r="L481" s="290"/>
      <c r="M481" s="175"/>
      <c r="N481" s="281"/>
    </row>
    <row r="482" spans="1:14">
      <c r="A482" s="254"/>
      <c r="B482" s="260"/>
      <c r="C482" s="260"/>
      <c r="D482" s="291"/>
      <c r="E482" s="267" t="s">
        <v>323</v>
      </c>
      <c r="F482" s="296">
        <v>93.94</v>
      </c>
      <c r="G482" s="293" t="s">
        <v>163</v>
      </c>
      <c r="H482" s="255" t="str">
        <f>C481</f>
        <v>ED-49990</v>
      </c>
      <c r="I482" s="261"/>
      <c r="J482" s="261" t="s">
        <v>175</v>
      </c>
      <c r="K482" s="261"/>
      <c r="L482" s="261"/>
      <c r="M482" s="260"/>
      <c r="N482" s="281"/>
    </row>
    <row r="483" spans="1:14">
      <c r="A483" s="254"/>
      <c r="B483" s="260"/>
      <c r="C483" s="261"/>
      <c r="D483" s="263"/>
      <c r="E483" s="261"/>
      <c r="F483" s="261"/>
      <c r="G483" s="261"/>
      <c r="H483" s="260"/>
      <c r="I483" s="261"/>
      <c r="J483" s="261"/>
      <c r="K483" s="261"/>
      <c r="L483" s="261"/>
      <c r="M483" s="260"/>
      <c r="N483" s="281"/>
    </row>
    <row r="484" spans="1:14">
      <c r="A484" s="254"/>
      <c r="B484" s="260"/>
      <c r="C484" s="283"/>
      <c r="D484" s="323" t="s">
        <v>433</v>
      </c>
      <c r="E484" s="283">
        <v>12</v>
      </c>
      <c r="F484" s="260" t="s">
        <v>166</v>
      </c>
      <c r="G484" s="283">
        <v>1</v>
      </c>
      <c r="H484" s="260" t="s">
        <v>166</v>
      </c>
      <c r="I484" s="283">
        <v>1</v>
      </c>
      <c r="J484" s="309">
        <v>1</v>
      </c>
      <c r="K484" s="309">
        <v>1</v>
      </c>
      <c r="L484" s="260" t="s">
        <v>167</v>
      </c>
      <c r="M484" s="284">
        <f>ROUND(E484*G484*I484*J484*K484,2)</f>
        <v>12</v>
      </c>
      <c r="N484" s="307" t="str">
        <f>F481</f>
        <v>UNID.</v>
      </c>
    </row>
    <row r="485" spans="1:14">
      <c r="A485" s="254"/>
      <c r="B485" s="260"/>
      <c r="C485" s="283"/>
      <c r="D485" s="263"/>
      <c r="E485" s="283"/>
      <c r="F485" s="260"/>
      <c r="G485" s="283"/>
      <c r="H485" s="260"/>
      <c r="I485" s="283"/>
      <c r="J485" s="260"/>
      <c r="K485" s="260"/>
      <c r="L485" s="260"/>
      <c r="M485" s="284"/>
      <c r="N485" s="307"/>
    </row>
    <row r="486" spans="1:14" ht="39.6">
      <c r="A486" s="254"/>
      <c r="B486" s="389" t="s">
        <v>434</v>
      </c>
      <c r="C486" s="122" t="s">
        <v>435</v>
      </c>
      <c r="D486" s="126" t="s">
        <v>436</v>
      </c>
      <c r="E486" s="113"/>
      <c r="F486" s="127" t="s">
        <v>322</v>
      </c>
      <c r="G486" s="290"/>
      <c r="H486" s="290"/>
      <c r="I486" s="290"/>
      <c r="J486" s="290"/>
      <c r="K486" s="290"/>
      <c r="L486" s="290"/>
      <c r="M486" s="175"/>
      <c r="N486" s="281"/>
    </row>
    <row r="487" spans="1:14">
      <c r="A487" s="254"/>
      <c r="B487" s="260"/>
      <c r="C487" s="260"/>
      <c r="D487" s="291"/>
      <c r="E487" s="267" t="s">
        <v>323</v>
      </c>
      <c r="F487" s="390">
        <v>197.64</v>
      </c>
      <c r="G487" s="293" t="s">
        <v>163</v>
      </c>
      <c r="H487" s="255" t="str">
        <f>C486</f>
        <v>ED-49995</v>
      </c>
      <c r="I487" s="261"/>
      <c r="J487" s="261" t="s">
        <v>175</v>
      </c>
      <c r="K487" s="261"/>
      <c r="L487" s="261"/>
      <c r="M487" s="260"/>
      <c r="N487" s="281"/>
    </row>
    <row r="488" spans="1:14">
      <c r="A488" s="254"/>
      <c r="B488" s="260"/>
      <c r="C488" s="261"/>
      <c r="D488" s="263"/>
      <c r="E488" s="261"/>
      <c r="F488" s="261"/>
      <c r="G488" s="261"/>
      <c r="H488" s="260"/>
      <c r="I488" s="261"/>
      <c r="J488" s="261"/>
      <c r="K488" s="261"/>
      <c r="L488" s="261"/>
      <c r="M488" s="260"/>
      <c r="N488" s="281"/>
    </row>
    <row r="489" spans="1:14">
      <c r="A489" s="254"/>
      <c r="B489" s="260"/>
      <c r="C489" s="283"/>
      <c r="D489" s="323" t="s">
        <v>437</v>
      </c>
      <c r="E489" s="283">
        <v>10</v>
      </c>
      <c r="F489" s="260" t="s">
        <v>166</v>
      </c>
      <c r="G489" s="283">
        <v>1</v>
      </c>
      <c r="H489" s="260" t="s">
        <v>166</v>
      </c>
      <c r="I489" s="283">
        <v>1</v>
      </c>
      <c r="J489" s="309">
        <v>1</v>
      </c>
      <c r="K489" s="309">
        <v>1</v>
      </c>
      <c r="L489" s="260" t="s">
        <v>167</v>
      </c>
      <c r="M489" s="284">
        <f>ROUND(E489*G489*I489*J489*K489,2)</f>
        <v>10</v>
      </c>
      <c r="N489" s="307" t="str">
        <f>F486</f>
        <v>UNID.</v>
      </c>
    </row>
    <row r="490" spans="1:14">
      <c r="A490" s="254"/>
      <c r="B490" s="260"/>
      <c r="C490" s="283"/>
      <c r="D490" s="263"/>
      <c r="E490" s="283"/>
      <c r="F490" s="260"/>
      <c r="G490" s="283"/>
      <c r="H490" s="260"/>
      <c r="I490" s="283"/>
      <c r="J490" s="260"/>
      <c r="K490" s="260"/>
      <c r="L490" s="260"/>
      <c r="M490" s="284"/>
      <c r="N490" s="307"/>
    </row>
    <row r="491" spans="1:14" ht="26.4">
      <c r="A491" s="254"/>
      <c r="B491" s="128" t="s">
        <v>438</v>
      </c>
      <c r="C491" s="122" t="s">
        <v>439</v>
      </c>
      <c r="D491" s="126" t="s">
        <v>440</v>
      </c>
      <c r="E491" s="113"/>
      <c r="F491" s="122" t="s">
        <v>190</v>
      </c>
      <c r="G491" s="290"/>
      <c r="H491" s="290"/>
      <c r="I491" s="290"/>
      <c r="J491" s="290"/>
      <c r="K491" s="290"/>
      <c r="L491" s="290"/>
      <c r="M491" s="175"/>
      <c r="N491" s="281"/>
    </row>
    <row r="492" spans="1:14">
      <c r="A492" s="254"/>
      <c r="B492" s="260"/>
      <c r="C492" s="260"/>
      <c r="D492" s="291"/>
      <c r="E492" s="299" t="s">
        <v>191</v>
      </c>
      <c r="F492" s="296">
        <v>25.01</v>
      </c>
      <c r="G492" s="293" t="s">
        <v>163</v>
      </c>
      <c r="H492" s="255" t="str">
        <f>C491</f>
        <v>ED-50019</v>
      </c>
      <c r="I492" s="261"/>
      <c r="J492" s="261" t="s">
        <v>175</v>
      </c>
      <c r="K492" s="261"/>
      <c r="L492" s="261"/>
      <c r="M492" s="260"/>
      <c r="N492" s="281"/>
    </row>
    <row r="493" spans="1:14">
      <c r="A493" s="254"/>
      <c r="B493" s="260"/>
      <c r="C493" s="261"/>
      <c r="D493" s="263"/>
      <c r="E493" s="261"/>
      <c r="F493" s="261"/>
      <c r="G493" s="261"/>
      <c r="H493" s="260"/>
      <c r="I493" s="261"/>
      <c r="J493" s="261"/>
      <c r="K493" s="261"/>
      <c r="L493" s="261"/>
      <c r="M493" s="260"/>
      <c r="N493" s="281"/>
    </row>
    <row r="494" spans="1:14">
      <c r="A494" s="254"/>
      <c r="B494" s="260"/>
      <c r="C494" s="283"/>
      <c r="D494" s="323" t="s">
        <v>441</v>
      </c>
      <c r="E494" s="283">
        <v>130</v>
      </c>
      <c r="F494" s="260" t="s">
        <v>166</v>
      </c>
      <c r="G494" s="283">
        <v>1</v>
      </c>
      <c r="H494" s="260" t="s">
        <v>166</v>
      </c>
      <c r="I494" s="283">
        <v>1</v>
      </c>
      <c r="J494" s="309">
        <v>1</v>
      </c>
      <c r="K494" s="309">
        <v>1</v>
      </c>
      <c r="L494" s="260" t="s">
        <v>167</v>
      </c>
      <c r="M494" s="284">
        <f>ROUND(E494*G494*I494*J494*K494,2)</f>
        <v>130</v>
      </c>
      <c r="N494" s="307" t="str">
        <f>F491</f>
        <v>M</v>
      </c>
    </row>
    <row r="495" spans="1:14">
      <c r="A495" s="254"/>
      <c r="B495" s="260"/>
      <c r="C495" s="283"/>
      <c r="D495" s="263"/>
      <c r="E495" s="283"/>
      <c r="F495" s="260"/>
      <c r="G495" s="283"/>
      <c r="H495" s="260"/>
      <c r="I495" s="283"/>
      <c r="J495" s="260"/>
      <c r="K495" s="260"/>
      <c r="L495" s="260"/>
      <c r="M495" s="284"/>
      <c r="N495" s="307"/>
    </row>
    <row r="496" spans="1:14" ht="39.6">
      <c r="A496" s="254"/>
      <c r="B496" s="128" t="s">
        <v>442</v>
      </c>
      <c r="C496" s="122" t="s">
        <v>443</v>
      </c>
      <c r="D496" s="126" t="s">
        <v>444</v>
      </c>
      <c r="E496" s="113"/>
      <c r="F496" s="122" t="s">
        <v>322</v>
      </c>
      <c r="G496" s="290"/>
      <c r="H496" s="290"/>
      <c r="I496" s="290"/>
      <c r="J496" s="290"/>
      <c r="K496" s="290"/>
      <c r="L496" s="290"/>
      <c r="M496" s="175"/>
      <c r="N496" s="281"/>
    </row>
    <row r="497" spans="1:14">
      <c r="A497" s="254"/>
      <c r="B497" s="260"/>
      <c r="C497" s="260"/>
      <c r="D497" s="291"/>
      <c r="E497" s="267" t="s">
        <v>323</v>
      </c>
      <c r="F497" s="296">
        <v>1013.53</v>
      </c>
      <c r="G497" s="293" t="s">
        <v>163</v>
      </c>
      <c r="H497" s="255" t="str">
        <f>C496</f>
        <v>ED-49936</v>
      </c>
      <c r="I497" s="261"/>
      <c r="J497" s="261" t="s">
        <v>175</v>
      </c>
      <c r="K497" s="261"/>
      <c r="L497" s="261"/>
      <c r="M497" s="260"/>
      <c r="N497" s="281"/>
    </row>
    <row r="498" spans="1:14">
      <c r="A498" s="254"/>
      <c r="B498" s="260"/>
      <c r="C498" s="261"/>
      <c r="D498" s="263"/>
      <c r="E498" s="261"/>
      <c r="F498" s="261"/>
      <c r="G498" s="261"/>
      <c r="H498" s="260"/>
      <c r="I498" s="261"/>
      <c r="J498" s="261"/>
      <c r="K498" s="261"/>
      <c r="L498" s="261"/>
      <c r="M498" s="260"/>
      <c r="N498" s="281"/>
    </row>
    <row r="499" spans="1:14">
      <c r="A499" s="254"/>
      <c r="B499" s="260"/>
      <c r="C499" s="283"/>
      <c r="D499" s="323" t="s">
        <v>437</v>
      </c>
      <c r="E499" s="283">
        <v>2</v>
      </c>
      <c r="F499" s="260" t="s">
        <v>166</v>
      </c>
      <c r="G499" s="283">
        <v>1</v>
      </c>
      <c r="H499" s="260" t="s">
        <v>166</v>
      </c>
      <c r="I499" s="283">
        <v>1</v>
      </c>
      <c r="J499" s="309">
        <v>1</v>
      </c>
      <c r="K499" s="309">
        <v>1</v>
      </c>
      <c r="L499" s="260" t="s">
        <v>167</v>
      </c>
      <c r="M499" s="284">
        <f>ROUND(E499*G499*I499*J499*K499,2)</f>
        <v>2</v>
      </c>
      <c r="N499" s="307" t="str">
        <f>F496</f>
        <v>UNID.</v>
      </c>
    </row>
    <row r="500" spans="1:14">
      <c r="A500" s="254"/>
      <c r="B500" s="260"/>
      <c r="C500" s="283"/>
      <c r="D500" s="263"/>
      <c r="E500" s="283"/>
      <c r="F500" s="260"/>
      <c r="G500" s="283"/>
      <c r="H500" s="260"/>
      <c r="I500" s="283"/>
      <c r="J500" s="260"/>
      <c r="K500" s="260"/>
      <c r="L500" s="260"/>
      <c r="M500" s="284"/>
      <c r="N500" s="307"/>
    </row>
    <row r="501" spans="1:14">
      <c r="A501" s="254"/>
      <c r="B501" s="128" t="s">
        <v>445</v>
      </c>
      <c r="C501" s="122" t="s">
        <v>446</v>
      </c>
      <c r="D501" s="126" t="s">
        <v>447</v>
      </c>
      <c r="E501" s="113"/>
      <c r="F501" s="127" t="s">
        <v>322</v>
      </c>
      <c r="G501" s="290"/>
      <c r="H501" s="290"/>
      <c r="I501" s="290"/>
      <c r="J501" s="290"/>
      <c r="K501" s="290"/>
      <c r="L501" s="290"/>
      <c r="M501" s="175"/>
      <c r="N501" s="281"/>
    </row>
    <row r="502" spans="1:14">
      <c r="A502" s="254"/>
      <c r="B502" s="260"/>
      <c r="C502" s="260"/>
      <c r="D502" s="291"/>
      <c r="E502" s="267" t="s">
        <v>323</v>
      </c>
      <c r="F502" s="296">
        <v>38.49</v>
      </c>
      <c r="G502" s="293" t="s">
        <v>163</v>
      </c>
      <c r="H502" s="255" t="str">
        <f>C501</f>
        <v>ED-49959</v>
      </c>
      <c r="I502" s="261"/>
      <c r="J502" s="261" t="s">
        <v>175</v>
      </c>
      <c r="K502" s="261"/>
      <c r="L502" s="261"/>
      <c r="M502" s="260"/>
      <c r="N502" s="281"/>
    </row>
    <row r="503" spans="1:14">
      <c r="A503" s="254"/>
      <c r="B503" s="260"/>
      <c r="C503" s="261"/>
      <c r="D503" s="263"/>
      <c r="E503" s="261"/>
      <c r="F503" s="261"/>
      <c r="G503" s="261"/>
      <c r="H503" s="260"/>
      <c r="I503" s="261"/>
      <c r="J503" s="261"/>
      <c r="K503" s="261"/>
      <c r="L503" s="261"/>
      <c r="M503" s="260"/>
      <c r="N503" s="281"/>
    </row>
    <row r="504" spans="1:14">
      <c r="A504" s="254"/>
      <c r="B504" s="260"/>
      <c r="C504" s="283"/>
      <c r="D504" s="323" t="s">
        <v>448</v>
      </c>
      <c r="E504" s="283">
        <v>4</v>
      </c>
      <c r="F504" s="260" t="s">
        <v>166</v>
      </c>
      <c r="G504" s="283">
        <v>1</v>
      </c>
      <c r="H504" s="260" t="s">
        <v>166</v>
      </c>
      <c r="I504" s="283">
        <v>1</v>
      </c>
      <c r="J504" s="309">
        <v>1</v>
      </c>
      <c r="K504" s="309">
        <v>1</v>
      </c>
      <c r="L504" s="260" t="s">
        <v>167</v>
      </c>
      <c r="M504" s="284">
        <f>ROUND(E504*G504*I504*J504*K504,2)</f>
        <v>4</v>
      </c>
      <c r="N504" s="307" t="str">
        <f>F501</f>
        <v>UNID.</v>
      </c>
    </row>
    <row r="505" spans="1:14">
      <c r="A505" s="254"/>
      <c r="B505" s="260"/>
      <c r="C505" s="283"/>
      <c r="D505" s="263"/>
      <c r="E505" s="283"/>
      <c r="F505" s="260"/>
      <c r="G505" s="283"/>
      <c r="H505" s="260"/>
      <c r="I505" s="283"/>
      <c r="J505" s="260"/>
      <c r="K505" s="260"/>
      <c r="L505" s="260"/>
      <c r="M505" s="284"/>
      <c r="N505" s="307"/>
    </row>
    <row r="506" spans="1:14" ht="26.4">
      <c r="A506" s="254"/>
      <c r="B506" s="389" t="s">
        <v>449</v>
      </c>
      <c r="C506" s="122" t="s">
        <v>450</v>
      </c>
      <c r="D506" s="126" t="s">
        <v>451</v>
      </c>
      <c r="E506" s="113"/>
      <c r="F506" s="127" t="s">
        <v>322</v>
      </c>
      <c r="G506" s="290"/>
      <c r="H506" s="290"/>
      <c r="I506" s="290"/>
      <c r="J506" s="290"/>
      <c r="K506" s="290"/>
      <c r="L506" s="290"/>
      <c r="M506" s="175"/>
      <c r="N506" s="281"/>
    </row>
    <row r="507" spans="1:14">
      <c r="A507" s="254"/>
      <c r="B507" s="260"/>
      <c r="C507" s="260"/>
      <c r="D507" s="291"/>
      <c r="E507" s="267" t="s">
        <v>323</v>
      </c>
      <c r="F507" s="390">
        <v>156.81</v>
      </c>
      <c r="G507" s="293" t="s">
        <v>163</v>
      </c>
      <c r="H507" s="255" t="str">
        <f>C506</f>
        <v>ED-50316</v>
      </c>
      <c r="I507" s="261"/>
      <c r="J507" s="261" t="s">
        <v>175</v>
      </c>
      <c r="K507" s="261"/>
      <c r="L507" s="261"/>
      <c r="M507" s="260"/>
      <c r="N507" s="281"/>
    </row>
    <row r="508" spans="1:14">
      <c r="A508" s="254"/>
      <c r="B508" s="260"/>
      <c r="C508" s="261"/>
      <c r="D508" s="263"/>
      <c r="E508" s="261"/>
      <c r="F508" s="261"/>
      <c r="G508" s="261"/>
      <c r="H508" s="260"/>
      <c r="I508" s="261"/>
      <c r="J508" s="261"/>
      <c r="K508" s="261"/>
      <c r="L508" s="261"/>
      <c r="M508" s="260"/>
      <c r="N508" s="281"/>
    </row>
    <row r="509" spans="1:14">
      <c r="A509" s="254"/>
      <c r="B509" s="260"/>
      <c r="C509" s="283"/>
      <c r="D509" s="323" t="s">
        <v>452</v>
      </c>
      <c r="E509" s="283">
        <v>1</v>
      </c>
      <c r="F509" s="260" t="s">
        <v>166</v>
      </c>
      <c r="G509" s="283">
        <v>1</v>
      </c>
      <c r="H509" s="260" t="s">
        <v>166</v>
      </c>
      <c r="I509" s="283">
        <v>1</v>
      </c>
      <c r="J509" s="309">
        <v>1</v>
      </c>
      <c r="K509" s="309">
        <v>1</v>
      </c>
      <c r="L509" s="260" t="s">
        <v>167</v>
      </c>
      <c r="M509" s="284">
        <f>ROUND(E509*G509*I509*J509*K509,2)</f>
        <v>1</v>
      </c>
      <c r="N509" s="307" t="str">
        <f>F506</f>
        <v>UNID.</v>
      </c>
    </row>
    <row r="510" spans="1:14">
      <c r="A510" s="254"/>
      <c r="B510" s="260"/>
      <c r="C510" s="283"/>
      <c r="D510" s="263"/>
      <c r="E510" s="283"/>
      <c r="F510" s="260"/>
      <c r="G510" s="283"/>
      <c r="H510" s="260"/>
      <c r="I510" s="283"/>
      <c r="J510" s="260"/>
      <c r="K510" s="260"/>
      <c r="L510" s="260"/>
      <c r="M510" s="284"/>
      <c r="N510" s="307"/>
    </row>
    <row r="511" spans="1:14">
      <c r="A511" s="254"/>
      <c r="B511" s="128" t="s">
        <v>453</v>
      </c>
      <c r="C511" s="122" t="s">
        <v>454</v>
      </c>
      <c r="D511" s="126" t="s">
        <v>455</v>
      </c>
      <c r="E511" s="113"/>
      <c r="F511" s="127" t="s">
        <v>322</v>
      </c>
      <c r="G511" s="290"/>
      <c r="H511" s="290"/>
      <c r="I511" s="290"/>
      <c r="J511" s="290"/>
      <c r="K511" s="290"/>
      <c r="L511" s="290"/>
      <c r="M511" s="175"/>
      <c r="N511" s="281"/>
    </row>
    <row r="512" spans="1:14">
      <c r="A512" s="254"/>
      <c r="B512" s="260"/>
      <c r="C512" s="260"/>
      <c r="D512" s="291"/>
      <c r="E512" s="267" t="s">
        <v>323</v>
      </c>
      <c r="F512" s="296">
        <v>92.94</v>
      </c>
      <c r="G512" s="293" t="s">
        <v>163</v>
      </c>
      <c r="H512" s="255" t="str">
        <f>C511</f>
        <v>ED-50007</v>
      </c>
      <c r="I512" s="261"/>
      <c r="J512" s="261" t="s">
        <v>175</v>
      </c>
      <c r="K512" s="261"/>
      <c r="L512" s="261"/>
      <c r="M512" s="260"/>
      <c r="N512" s="281"/>
    </row>
    <row r="513" spans="1:14">
      <c r="A513" s="254"/>
      <c r="B513" s="260"/>
      <c r="C513" s="261"/>
      <c r="D513" s="263"/>
      <c r="E513" s="261"/>
      <c r="F513" s="261"/>
      <c r="G513" s="261"/>
      <c r="H513" s="260"/>
      <c r="I513" s="261"/>
      <c r="J513" s="261"/>
      <c r="K513" s="261"/>
      <c r="L513" s="261"/>
      <c r="M513" s="260"/>
      <c r="N513" s="281"/>
    </row>
    <row r="514" spans="1:14">
      <c r="A514" s="254"/>
      <c r="B514" s="260"/>
      <c r="C514" s="283"/>
      <c r="D514" s="323" t="s">
        <v>456</v>
      </c>
      <c r="E514" s="283">
        <v>4</v>
      </c>
      <c r="F514" s="260" t="s">
        <v>166</v>
      </c>
      <c r="G514" s="283">
        <v>1</v>
      </c>
      <c r="H514" s="260" t="s">
        <v>166</v>
      </c>
      <c r="I514" s="283">
        <v>1</v>
      </c>
      <c r="J514" s="309">
        <v>1</v>
      </c>
      <c r="K514" s="309">
        <v>1</v>
      </c>
      <c r="L514" s="260" t="s">
        <v>167</v>
      </c>
      <c r="M514" s="284">
        <f>ROUND(E514*G514*I514*J514*K514,2)</f>
        <v>4</v>
      </c>
      <c r="N514" s="307" t="str">
        <f>F511</f>
        <v>UNID.</v>
      </c>
    </row>
    <row r="515" spans="1:14">
      <c r="A515" s="254"/>
      <c r="B515" s="260"/>
      <c r="C515" s="283"/>
      <c r="D515" s="263"/>
      <c r="E515" s="283"/>
      <c r="F515" s="260"/>
      <c r="G515" s="283"/>
      <c r="H515" s="260"/>
      <c r="I515" s="283"/>
      <c r="J515" s="260"/>
      <c r="K515" s="260"/>
      <c r="L515" s="260"/>
      <c r="M515" s="284"/>
      <c r="N515" s="307"/>
    </row>
    <row r="516" spans="1:14" ht="52.8">
      <c r="A516" s="254"/>
      <c r="B516" s="128" t="s">
        <v>457</v>
      </c>
      <c r="C516" s="122" t="s">
        <v>458</v>
      </c>
      <c r="D516" s="126" t="s">
        <v>459</v>
      </c>
      <c r="E516" s="113"/>
      <c r="F516" s="127" t="s">
        <v>322</v>
      </c>
      <c r="G516" s="290"/>
      <c r="H516" s="290"/>
      <c r="I516" s="290"/>
      <c r="J516" s="290"/>
      <c r="K516" s="290"/>
      <c r="L516" s="290"/>
      <c r="M516" s="175"/>
      <c r="N516" s="281"/>
    </row>
    <row r="517" spans="1:14">
      <c r="A517" s="254"/>
      <c r="B517" s="260"/>
      <c r="C517" s="260"/>
      <c r="D517" s="291"/>
      <c r="E517" s="267" t="s">
        <v>323</v>
      </c>
      <c r="F517" s="296">
        <v>764.22</v>
      </c>
      <c r="G517" s="293" t="s">
        <v>163</v>
      </c>
      <c r="H517" s="255" t="str">
        <f>C516</f>
        <v>ED-49888</v>
      </c>
      <c r="I517" s="261"/>
      <c r="J517" s="261" t="s">
        <v>175</v>
      </c>
      <c r="K517" s="261"/>
      <c r="L517" s="261"/>
      <c r="M517" s="260"/>
      <c r="N517" s="281"/>
    </row>
    <row r="518" spans="1:14">
      <c r="A518" s="254"/>
      <c r="B518" s="260"/>
      <c r="C518" s="261"/>
      <c r="D518" s="263"/>
      <c r="E518" s="261"/>
      <c r="F518" s="261"/>
      <c r="G518" s="261"/>
      <c r="H518" s="260"/>
      <c r="I518" s="261"/>
      <c r="J518" s="261"/>
      <c r="K518" s="261"/>
      <c r="L518" s="261"/>
      <c r="M518" s="260"/>
      <c r="N518" s="281"/>
    </row>
    <row r="519" spans="1:14">
      <c r="A519" s="254"/>
      <c r="B519" s="260"/>
      <c r="C519" s="283"/>
      <c r="D519" s="323" t="s">
        <v>460</v>
      </c>
      <c r="E519" s="283">
        <v>3</v>
      </c>
      <c r="F519" s="260" t="s">
        <v>166</v>
      </c>
      <c r="G519" s="283">
        <v>1</v>
      </c>
      <c r="H519" s="260" t="s">
        <v>166</v>
      </c>
      <c r="I519" s="283">
        <v>1</v>
      </c>
      <c r="J519" s="309">
        <v>1</v>
      </c>
      <c r="K519" s="309">
        <v>1</v>
      </c>
      <c r="L519" s="260" t="s">
        <v>167</v>
      </c>
      <c r="M519" s="284">
        <f>ROUND(E519*G519*I519*J519*K519,2)</f>
        <v>3</v>
      </c>
      <c r="N519" s="307" t="str">
        <f>F516</f>
        <v>UNID.</v>
      </c>
    </row>
    <row r="520" spans="1:14">
      <c r="A520" s="254"/>
      <c r="B520" s="260"/>
      <c r="C520" s="283"/>
      <c r="D520" s="323"/>
      <c r="E520" s="283"/>
      <c r="F520" s="260"/>
      <c r="G520" s="283"/>
      <c r="H520" s="260"/>
      <c r="I520" s="283"/>
      <c r="J520" s="260"/>
      <c r="K520" s="260"/>
      <c r="L520" s="260"/>
      <c r="M520" s="284"/>
      <c r="N520" s="307"/>
    </row>
    <row r="521" spans="1:14">
      <c r="A521" s="254"/>
      <c r="B521" s="260"/>
      <c r="C521" s="283"/>
      <c r="D521" s="323"/>
      <c r="E521" s="283"/>
      <c r="F521" s="260"/>
      <c r="G521" s="283"/>
      <c r="H521" s="260"/>
      <c r="I521" s="283"/>
      <c r="J521" s="260"/>
      <c r="K521" s="260"/>
      <c r="L521" s="260"/>
      <c r="M521" s="284"/>
      <c r="N521" s="307"/>
    </row>
    <row r="522" spans="1:14">
      <c r="A522" s="254"/>
      <c r="B522" s="260"/>
      <c r="C522" s="283"/>
      <c r="D522" s="323"/>
      <c r="E522" s="283"/>
      <c r="F522" s="260"/>
      <c r="G522" s="283"/>
      <c r="H522" s="260"/>
      <c r="I522" s="283"/>
      <c r="J522" s="260"/>
      <c r="K522" s="260"/>
      <c r="L522" s="260"/>
      <c r="M522" s="284"/>
      <c r="N522" s="307"/>
    </row>
    <row r="523" spans="1:14">
      <c r="A523" s="254"/>
      <c r="B523" s="260"/>
      <c r="C523" s="283"/>
      <c r="D523" s="263"/>
      <c r="E523" s="283"/>
      <c r="F523" s="260"/>
      <c r="G523" s="283"/>
      <c r="H523" s="260"/>
      <c r="I523" s="283"/>
      <c r="J523" s="260"/>
      <c r="K523" s="260"/>
      <c r="L523" s="260"/>
      <c r="M523" s="284"/>
      <c r="N523" s="307"/>
    </row>
    <row r="524" spans="1:14" ht="39.6">
      <c r="A524" s="254"/>
      <c r="B524" s="128" t="s">
        <v>461</v>
      </c>
      <c r="C524" s="122" t="s">
        <v>234</v>
      </c>
      <c r="D524" s="126" t="s">
        <v>235</v>
      </c>
      <c r="E524" s="113"/>
      <c r="F524" s="127" t="s">
        <v>236</v>
      </c>
      <c r="G524" s="290"/>
      <c r="H524" s="290"/>
      <c r="I524" s="290"/>
      <c r="J524" s="290"/>
      <c r="K524" s="290"/>
      <c r="L524" s="290"/>
      <c r="M524" s="175"/>
      <c r="N524" s="281"/>
    </row>
    <row r="525" spans="1:14">
      <c r="A525" s="254"/>
      <c r="B525" s="260"/>
      <c r="C525" s="260"/>
      <c r="D525" s="291"/>
      <c r="E525" s="267" t="s">
        <v>238</v>
      </c>
      <c r="F525" s="296">
        <v>281.05</v>
      </c>
      <c r="G525" s="293" t="s">
        <v>163</v>
      </c>
      <c r="H525" s="255" t="str">
        <f>C524</f>
        <v>ED-48443</v>
      </c>
      <c r="I525" s="261"/>
      <c r="J525" s="261" t="s">
        <v>164</v>
      </c>
      <c r="K525" s="261"/>
      <c r="L525" s="261"/>
      <c r="M525" s="260"/>
      <c r="N525" s="281"/>
    </row>
    <row r="526" spans="1:14">
      <c r="A526" s="254"/>
      <c r="B526" s="260"/>
      <c r="C526" s="261"/>
      <c r="D526" s="263"/>
      <c r="E526" s="261"/>
      <c r="F526" s="261"/>
      <c r="G526" s="261"/>
      <c r="H526" s="260"/>
      <c r="I526" s="261"/>
      <c r="J526" s="261"/>
      <c r="K526" s="261"/>
      <c r="L526" s="261"/>
      <c r="M526" s="260"/>
      <c r="N526" s="281"/>
    </row>
    <row r="527" spans="1:14">
      <c r="A527" s="254"/>
      <c r="B527" s="260"/>
      <c r="C527" s="283"/>
      <c r="D527" s="323" t="s">
        <v>462</v>
      </c>
      <c r="E527" s="283">
        <v>1.2</v>
      </c>
      <c r="F527" s="260" t="s">
        <v>166</v>
      </c>
      <c r="G527" s="283">
        <v>1.2</v>
      </c>
      <c r="H527" s="260" t="s">
        <v>166</v>
      </c>
      <c r="I527" s="283">
        <v>0.15</v>
      </c>
      <c r="J527" s="309">
        <v>1</v>
      </c>
      <c r="K527" s="309">
        <v>3</v>
      </c>
      <c r="L527" s="260" t="s">
        <v>167</v>
      </c>
      <c r="M527" s="353">
        <f>ROUND(E527*G527*I527*J527*K527,2)</f>
        <v>0.65</v>
      </c>
      <c r="N527" s="313" t="str">
        <f>$F$524</f>
        <v>M3</v>
      </c>
    </row>
    <row r="528" spans="1:14">
      <c r="A528" s="254"/>
      <c r="B528" s="260"/>
      <c r="C528" s="283"/>
      <c r="D528" s="333" t="s">
        <v>463</v>
      </c>
      <c r="E528" s="334">
        <v>20</v>
      </c>
      <c r="F528" s="335" t="s">
        <v>166</v>
      </c>
      <c r="G528" s="334">
        <v>0.4</v>
      </c>
      <c r="H528" s="335" t="s">
        <v>166</v>
      </c>
      <c r="I528" s="334">
        <v>0.15</v>
      </c>
      <c r="J528" s="335">
        <v>1</v>
      </c>
      <c r="K528" s="335">
        <v>2</v>
      </c>
      <c r="L528" s="335" t="s">
        <v>167</v>
      </c>
      <c r="M528" s="346">
        <f>ROUND(E528*G528*I528*J528*K528,2)</f>
        <v>2.4</v>
      </c>
      <c r="N528" s="313" t="str">
        <f t="shared" ref="N528:N530" si="26">$F$524</f>
        <v>M3</v>
      </c>
    </row>
    <row r="529" spans="1:14">
      <c r="A529" s="254"/>
      <c r="B529" s="260"/>
      <c r="C529" s="283"/>
      <c r="D529" s="333"/>
      <c r="E529" s="336"/>
      <c r="F529" s="175"/>
      <c r="G529" s="336"/>
      <c r="H529" s="175"/>
      <c r="I529" s="336"/>
      <c r="J529" s="175"/>
      <c r="K529" s="175"/>
      <c r="L529" s="175"/>
      <c r="M529" s="348"/>
      <c r="N529" s="349"/>
    </row>
    <row r="530" spans="1:14">
      <c r="A530" s="254"/>
      <c r="B530" s="260"/>
      <c r="C530" s="283"/>
      <c r="D530" s="333"/>
      <c r="E530" s="336"/>
      <c r="F530" s="175"/>
      <c r="G530" s="336"/>
      <c r="H530" s="175"/>
      <c r="I530" s="336"/>
      <c r="J530" s="260"/>
      <c r="K530" s="329" t="s">
        <v>193</v>
      </c>
      <c r="L530" s="260" t="s">
        <v>167</v>
      </c>
      <c r="M530" s="326">
        <f>ROUND(SUM(M527:M529),2)</f>
        <v>3.05</v>
      </c>
      <c r="N530" s="307" t="str">
        <f t="shared" si="26"/>
        <v>M3</v>
      </c>
    </row>
    <row r="531" spans="1:14">
      <c r="A531" s="254"/>
      <c r="B531" s="260"/>
      <c r="C531" s="283"/>
      <c r="D531" s="263"/>
      <c r="E531" s="283"/>
      <c r="F531" s="260"/>
      <c r="G531" s="283"/>
      <c r="H531" s="260"/>
      <c r="I531" s="283"/>
      <c r="J531" s="260"/>
      <c r="K531" s="260"/>
      <c r="L531" s="260"/>
      <c r="M531" s="284"/>
      <c r="N531" s="307"/>
    </row>
    <row r="532" spans="1:14" ht="26.4">
      <c r="A532" s="254"/>
      <c r="B532" s="128" t="s">
        <v>464</v>
      </c>
      <c r="C532" s="122" t="s">
        <v>465</v>
      </c>
      <c r="D532" s="126" t="s">
        <v>466</v>
      </c>
      <c r="E532" s="113"/>
      <c r="F532" s="127" t="s">
        <v>236</v>
      </c>
      <c r="G532" s="290"/>
      <c r="H532" s="290"/>
      <c r="I532" s="290"/>
      <c r="J532" s="290"/>
      <c r="K532" s="290"/>
      <c r="L532" s="290"/>
      <c r="M532" s="175"/>
      <c r="N532" s="281"/>
    </row>
    <row r="533" spans="1:14">
      <c r="A533" s="254"/>
      <c r="B533" s="260"/>
      <c r="C533" s="260"/>
      <c r="D533" s="291"/>
      <c r="E533" s="299" t="s">
        <v>238</v>
      </c>
      <c r="F533" s="296">
        <v>77.290000000000006</v>
      </c>
      <c r="G533" s="293" t="s">
        <v>163</v>
      </c>
      <c r="H533" s="255" t="str">
        <f>C532</f>
        <v>ED-51107</v>
      </c>
      <c r="I533" s="261"/>
      <c r="J533" s="261" t="s">
        <v>175</v>
      </c>
      <c r="K533" s="261"/>
      <c r="L533" s="261"/>
      <c r="M533" s="260"/>
      <c r="N533" s="281"/>
    </row>
    <row r="534" spans="1:14">
      <c r="A534" s="254"/>
      <c r="B534" s="260"/>
      <c r="C534" s="261"/>
      <c r="D534" s="263"/>
      <c r="E534" s="261"/>
      <c r="F534" s="261"/>
      <c r="G534" s="261"/>
      <c r="H534" s="260"/>
      <c r="I534" s="261"/>
      <c r="J534" s="261"/>
      <c r="K534" s="261"/>
      <c r="L534" s="261"/>
      <c r="M534" s="260"/>
      <c r="N534" s="281"/>
    </row>
    <row r="535" spans="1:14">
      <c r="A535" s="254"/>
      <c r="B535" s="260"/>
      <c r="C535" s="283"/>
      <c r="D535" s="323" t="s">
        <v>460</v>
      </c>
      <c r="E535" s="334">
        <v>20</v>
      </c>
      <c r="F535" s="335" t="s">
        <v>166</v>
      </c>
      <c r="G535" s="334">
        <v>0.4</v>
      </c>
      <c r="H535" s="335" t="s">
        <v>166</v>
      </c>
      <c r="I535" s="334">
        <v>0.6</v>
      </c>
      <c r="J535" s="335">
        <v>1</v>
      </c>
      <c r="K535" s="335">
        <v>2</v>
      </c>
      <c r="L535" s="335" t="s">
        <v>167</v>
      </c>
      <c r="M535" s="354">
        <f>ROUND(E535*G535*I535*J535*K535,2)</f>
        <v>9.6</v>
      </c>
      <c r="N535" s="317" t="str">
        <f t="shared" ref="N535" si="27">$F$524</f>
        <v>M3</v>
      </c>
    </row>
    <row r="536" spans="1:14">
      <c r="A536" s="254"/>
      <c r="B536" s="260"/>
      <c r="C536" s="283"/>
      <c r="D536" s="263"/>
      <c r="E536" s="283"/>
      <c r="F536" s="260"/>
      <c r="G536" s="283"/>
      <c r="H536" s="260"/>
      <c r="I536" s="283"/>
      <c r="J536" s="260"/>
      <c r="K536" s="260"/>
      <c r="L536" s="260"/>
      <c r="M536" s="284"/>
      <c r="N536" s="307"/>
    </row>
    <row r="537" spans="1:14" ht="26.4">
      <c r="A537" s="254"/>
      <c r="B537" s="389" t="s">
        <v>467</v>
      </c>
      <c r="C537" s="122" t="s">
        <v>257</v>
      </c>
      <c r="D537" s="126" t="s">
        <v>258</v>
      </c>
      <c r="E537" s="113"/>
      <c r="F537" s="122" t="s">
        <v>236</v>
      </c>
      <c r="G537" s="290"/>
      <c r="H537" s="290"/>
      <c r="I537" s="290"/>
      <c r="J537" s="290"/>
      <c r="K537" s="290"/>
      <c r="L537" s="290"/>
      <c r="M537" s="175"/>
      <c r="N537" s="281"/>
    </row>
    <row r="538" spans="1:14">
      <c r="A538" s="254"/>
      <c r="B538" s="260"/>
      <c r="C538" s="260"/>
      <c r="D538" s="291"/>
      <c r="E538" s="299" t="s">
        <v>238</v>
      </c>
      <c r="F538" s="390">
        <v>48.41</v>
      </c>
      <c r="G538" s="293" t="s">
        <v>163</v>
      </c>
      <c r="H538" s="255" t="str">
        <f>C537</f>
        <v>ED-51121</v>
      </c>
      <c r="I538" s="261"/>
      <c r="J538" s="261" t="s">
        <v>175</v>
      </c>
      <c r="K538" s="261"/>
      <c r="L538" s="261"/>
      <c r="M538" s="260"/>
      <c r="N538" s="281"/>
    </row>
    <row r="539" spans="1:14">
      <c r="A539" s="254"/>
      <c r="B539" s="260"/>
      <c r="C539" s="261"/>
      <c r="D539" s="263"/>
      <c r="E539" s="261"/>
      <c r="F539" s="261"/>
      <c r="G539" s="261"/>
      <c r="H539" s="260"/>
      <c r="I539" s="261"/>
      <c r="J539" s="261"/>
      <c r="K539" s="261"/>
      <c r="L539" s="261"/>
      <c r="M539" s="260"/>
      <c r="N539" s="281"/>
    </row>
    <row r="540" spans="1:14">
      <c r="A540" s="324" t="s">
        <v>237</v>
      </c>
      <c r="B540" s="260"/>
      <c r="C540" s="283"/>
      <c r="D540" s="323" t="s">
        <v>468</v>
      </c>
      <c r="E540" s="334">
        <v>20</v>
      </c>
      <c r="F540" s="335" t="s">
        <v>166</v>
      </c>
      <c r="G540" s="334">
        <v>0.4</v>
      </c>
      <c r="H540" s="335" t="s">
        <v>166</v>
      </c>
      <c r="I540" s="334">
        <v>0.55000000000000004</v>
      </c>
      <c r="J540" s="335">
        <v>1</v>
      </c>
      <c r="K540" s="335">
        <v>2</v>
      </c>
      <c r="L540" s="335" t="s">
        <v>167</v>
      </c>
      <c r="M540" s="354">
        <f>ROUND(E540*G540*I540*J540*K540,2)</f>
        <v>8.8000000000000007</v>
      </c>
      <c r="N540" s="317" t="str">
        <f t="shared" ref="N540" si="28">$F$524</f>
        <v>M3</v>
      </c>
    </row>
    <row r="541" spans="1:14">
      <c r="A541" s="254"/>
      <c r="B541" s="260"/>
      <c r="C541" s="283"/>
      <c r="D541" s="263"/>
      <c r="E541" s="283"/>
      <c r="F541" s="260"/>
      <c r="G541" s="283"/>
      <c r="H541" s="260"/>
      <c r="I541" s="283"/>
      <c r="J541" s="260"/>
      <c r="K541" s="260"/>
      <c r="L541" s="260"/>
      <c r="M541" s="284"/>
      <c r="N541" s="307"/>
    </row>
    <row r="542" spans="1:14" ht="26.4">
      <c r="A542" s="254"/>
      <c r="B542" s="389" t="s">
        <v>393</v>
      </c>
      <c r="C542" s="122" t="s">
        <v>469</v>
      </c>
      <c r="D542" s="126" t="s">
        <v>470</v>
      </c>
      <c r="E542" s="113"/>
      <c r="F542" s="122" t="s">
        <v>190</v>
      </c>
      <c r="G542" s="290"/>
      <c r="H542" s="290"/>
      <c r="I542" s="290"/>
      <c r="J542" s="290"/>
      <c r="K542" s="290"/>
      <c r="L542" s="290"/>
      <c r="M542" s="175"/>
      <c r="N542" s="281"/>
    </row>
    <row r="543" spans="1:14">
      <c r="A543" s="324" t="s">
        <v>237</v>
      </c>
      <c r="B543" s="260"/>
      <c r="C543" s="260"/>
      <c r="D543" s="291"/>
      <c r="E543" s="299" t="s">
        <v>191</v>
      </c>
      <c r="F543" s="390">
        <v>112.06</v>
      </c>
      <c r="G543" s="293" t="s">
        <v>163</v>
      </c>
      <c r="H543" s="255" t="str">
        <f>C542</f>
        <v>ED-50107</v>
      </c>
      <c r="I543" s="261"/>
      <c r="J543" s="261" t="s">
        <v>175</v>
      </c>
      <c r="K543" s="261"/>
      <c r="L543" s="261"/>
      <c r="M543" s="260"/>
      <c r="N543" s="281"/>
    </row>
    <row r="544" spans="1:14">
      <c r="A544" s="254"/>
      <c r="B544" s="260"/>
      <c r="C544" s="261"/>
      <c r="D544" s="263"/>
      <c r="E544" s="261"/>
      <c r="F544" s="261"/>
      <c r="G544" s="261"/>
      <c r="H544" s="260"/>
      <c r="I544" s="261"/>
      <c r="J544" s="261"/>
      <c r="K544" s="261"/>
      <c r="L544" s="261"/>
      <c r="M544" s="260"/>
      <c r="N544" s="281"/>
    </row>
    <row r="545" spans="1:14">
      <c r="A545" s="254"/>
      <c r="B545" s="260"/>
      <c r="C545" s="283"/>
      <c r="D545" s="323" t="s">
        <v>468</v>
      </c>
      <c r="E545" s="283">
        <v>20</v>
      </c>
      <c r="F545" s="260" t="s">
        <v>166</v>
      </c>
      <c r="G545" s="283">
        <v>1</v>
      </c>
      <c r="H545" s="260" t="s">
        <v>166</v>
      </c>
      <c r="I545" s="283">
        <v>1</v>
      </c>
      <c r="J545" s="309">
        <v>1</v>
      </c>
      <c r="K545" s="309">
        <v>1</v>
      </c>
      <c r="L545" s="260" t="s">
        <v>167</v>
      </c>
      <c r="M545" s="284">
        <f>ROUND(E545*G545*I545*J545*K545,2)</f>
        <v>20</v>
      </c>
      <c r="N545" s="307" t="str">
        <f>F542</f>
        <v>M</v>
      </c>
    </row>
    <row r="546" spans="1:14">
      <c r="A546" s="254"/>
      <c r="B546" s="260"/>
      <c r="C546" s="283"/>
      <c r="D546" s="323"/>
      <c r="E546" s="283"/>
      <c r="F546" s="260"/>
      <c r="G546" s="283"/>
      <c r="H546" s="260"/>
      <c r="I546" s="283"/>
      <c r="J546" s="260"/>
      <c r="K546" s="260"/>
      <c r="L546" s="260"/>
      <c r="M546" s="284"/>
      <c r="N546" s="307"/>
    </row>
    <row r="547" spans="1:14" ht="52.8">
      <c r="A547" s="254"/>
      <c r="B547" s="180" t="s">
        <v>471</v>
      </c>
      <c r="C547" s="122" t="s">
        <v>472</v>
      </c>
      <c r="D547" s="126" t="s">
        <v>473</v>
      </c>
      <c r="E547" s="113"/>
      <c r="F547" s="127" t="s">
        <v>322</v>
      </c>
      <c r="G547" s="290"/>
      <c r="H547" s="290"/>
      <c r="I547" s="290"/>
      <c r="J547" s="290"/>
      <c r="K547" s="290"/>
      <c r="L547" s="290"/>
      <c r="M547" s="175"/>
      <c r="N547" s="281"/>
    </row>
    <row r="548" spans="1:14">
      <c r="A548" s="254"/>
      <c r="B548" s="260"/>
      <c r="C548" s="260"/>
      <c r="D548" s="291"/>
      <c r="E548" s="267" t="s">
        <v>323</v>
      </c>
      <c r="F548" s="296">
        <v>590.77</v>
      </c>
      <c r="G548" s="293" t="s">
        <v>163</v>
      </c>
      <c r="H548" s="255" t="str">
        <f>C547</f>
        <v>ED-49883</v>
      </c>
      <c r="I548" s="261"/>
      <c r="J548" s="261" t="s">
        <v>175</v>
      </c>
      <c r="K548" s="261"/>
      <c r="L548" s="261"/>
      <c r="M548" s="260"/>
      <c r="N548" s="281"/>
    </row>
    <row r="549" spans="1:14">
      <c r="A549" s="254"/>
      <c r="B549" s="260"/>
      <c r="C549" s="261"/>
      <c r="D549" s="263"/>
      <c r="E549" s="261"/>
      <c r="F549" s="261"/>
      <c r="G549" s="261"/>
      <c r="H549" s="260"/>
      <c r="I549" s="261"/>
      <c r="J549" s="261"/>
      <c r="K549" s="261"/>
      <c r="L549" s="261"/>
      <c r="M549" s="260"/>
      <c r="N549" s="281"/>
    </row>
    <row r="550" spans="1:14">
      <c r="A550" s="254"/>
      <c r="B550" s="260"/>
      <c r="C550" s="283"/>
      <c r="D550" s="323" t="s">
        <v>468</v>
      </c>
      <c r="E550" s="283">
        <v>3</v>
      </c>
      <c r="F550" s="260" t="s">
        <v>166</v>
      </c>
      <c r="G550" s="283">
        <v>1</v>
      </c>
      <c r="H550" s="260" t="s">
        <v>166</v>
      </c>
      <c r="I550" s="283">
        <v>1</v>
      </c>
      <c r="J550" s="309">
        <v>1</v>
      </c>
      <c r="K550" s="309">
        <v>1</v>
      </c>
      <c r="L550" s="260" t="s">
        <v>167</v>
      </c>
      <c r="M550" s="284">
        <f>ROUND(E550*G550*I550*J550*K550,2)</f>
        <v>3</v>
      </c>
      <c r="N550" s="307" t="str">
        <f>F547</f>
        <v>UNID.</v>
      </c>
    </row>
    <row r="551" spans="1:14">
      <c r="A551" s="254"/>
      <c r="B551" s="260"/>
      <c r="C551" s="283"/>
      <c r="D551" s="263"/>
      <c r="E551" s="283"/>
      <c r="F551" s="260"/>
      <c r="G551" s="283"/>
      <c r="H551" s="260"/>
      <c r="I551" s="283"/>
      <c r="J551" s="260"/>
      <c r="K551" s="260"/>
      <c r="L551" s="260"/>
      <c r="M551" s="284"/>
      <c r="N551" s="307"/>
    </row>
    <row r="552" spans="1:14">
      <c r="A552" s="254"/>
      <c r="B552" s="139" t="s">
        <v>474</v>
      </c>
      <c r="C552" s="135"/>
      <c r="D552" s="140" t="s">
        <v>475</v>
      </c>
      <c r="E552" s="261"/>
      <c r="F552" s="261"/>
      <c r="G552" s="261"/>
      <c r="H552" s="260"/>
      <c r="I552" s="261"/>
      <c r="J552" s="261"/>
      <c r="K552" s="261"/>
      <c r="L552" s="261"/>
      <c r="M552" s="260"/>
      <c r="N552" s="281"/>
    </row>
    <row r="553" spans="1:14">
      <c r="A553" s="254"/>
      <c r="B553" s="260"/>
      <c r="C553" s="283"/>
      <c r="D553" s="323"/>
      <c r="E553" s="283"/>
      <c r="F553" s="260"/>
      <c r="G553" s="283"/>
      <c r="H553" s="260"/>
      <c r="I553" s="283"/>
      <c r="J553" s="260"/>
      <c r="K553" s="329"/>
      <c r="L553" s="260"/>
      <c r="M553" s="326"/>
      <c r="N553" s="317"/>
    </row>
    <row r="554" spans="1:14" ht="26.4">
      <c r="A554" s="324" t="s">
        <v>237</v>
      </c>
      <c r="B554" s="128" t="s">
        <v>476</v>
      </c>
      <c r="C554" s="122" t="s">
        <v>477</v>
      </c>
      <c r="D554" s="126" t="s">
        <v>478</v>
      </c>
      <c r="E554" s="113"/>
      <c r="F554" s="127" t="s">
        <v>197</v>
      </c>
      <c r="G554" s="290"/>
      <c r="H554" s="290"/>
      <c r="I554" s="290"/>
      <c r="J554" s="290"/>
      <c r="K554" s="290"/>
      <c r="L554" s="290"/>
      <c r="M554" s="175"/>
      <c r="N554" s="281"/>
    </row>
    <row r="555" spans="1:14">
      <c r="A555" s="254"/>
      <c r="B555" s="260"/>
      <c r="C555" s="260"/>
      <c r="D555" s="291"/>
      <c r="E555" s="267" t="s">
        <v>179</v>
      </c>
      <c r="F555" s="296">
        <v>87.29</v>
      </c>
      <c r="G555" s="293" t="s">
        <v>163</v>
      </c>
      <c r="H555" s="255" t="str">
        <f>C554</f>
        <v>ED-50590</v>
      </c>
      <c r="I555" s="261"/>
      <c r="J555" s="261" t="s">
        <v>175</v>
      </c>
      <c r="K555" s="261"/>
      <c r="L555" s="261"/>
      <c r="M555" s="260"/>
      <c r="N555" s="281"/>
    </row>
    <row r="556" spans="1:14">
      <c r="A556" s="254"/>
      <c r="B556" s="260"/>
      <c r="C556" s="261"/>
      <c r="D556" s="263"/>
      <c r="E556" s="261"/>
      <c r="F556" s="261"/>
      <c r="G556" s="261"/>
      <c r="H556" s="260"/>
      <c r="I556" s="261"/>
      <c r="J556" s="261"/>
      <c r="K556" s="261"/>
      <c r="L556" s="261"/>
      <c r="M556" s="260"/>
      <c r="N556" s="281"/>
    </row>
    <row r="557" spans="1:14">
      <c r="A557" s="254"/>
      <c r="B557" s="260"/>
      <c r="C557" s="283"/>
      <c r="D557" s="323" t="s">
        <v>479</v>
      </c>
      <c r="E557" s="283">
        <v>4.3</v>
      </c>
      <c r="F557" s="260" t="s">
        <v>166</v>
      </c>
      <c r="G557" s="283">
        <v>11.5</v>
      </c>
      <c r="H557" s="260" t="s">
        <v>166</v>
      </c>
      <c r="I557" s="283">
        <v>1</v>
      </c>
      <c r="J557" s="260">
        <v>1</v>
      </c>
      <c r="K557" s="260">
        <v>1</v>
      </c>
      <c r="L557" s="260" t="s">
        <v>167</v>
      </c>
      <c r="M557" s="353">
        <f>ROUND(E557*G557*I557*J557*K557,2)</f>
        <v>49.45</v>
      </c>
      <c r="N557" s="313" t="str">
        <f>$F$554</f>
        <v>M2</v>
      </c>
    </row>
    <row r="558" spans="1:14">
      <c r="A558" s="254"/>
      <c r="B558" s="260"/>
      <c r="C558" s="283"/>
      <c r="D558" s="323" t="s">
        <v>285</v>
      </c>
      <c r="E558" s="283">
        <v>5.7</v>
      </c>
      <c r="F558" s="260" t="s">
        <v>166</v>
      </c>
      <c r="G558" s="283">
        <v>11.7</v>
      </c>
      <c r="H558" s="260" t="s">
        <v>166</v>
      </c>
      <c r="I558" s="283">
        <v>1</v>
      </c>
      <c r="J558" s="260">
        <v>1</v>
      </c>
      <c r="K558" s="260">
        <v>1</v>
      </c>
      <c r="L558" s="260" t="s">
        <v>167</v>
      </c>
      <c r="M558" s="353">
        <f>ROUND(E558*G558*I558*J558*K558,2)</f>
        <v>66.69</v>
      </c>
      <c r="N558" s="313" t="str">
        <f t="shared" ref="N558:N563" si="29">$F$554</f>
        <v>M2</v>
      </c>
    </row>
    <row r="559" spans="1:14">
      <c r="A559" s="324" t="s">
        <v>237</v>
      </c>
      <c r="B559" s="260"/>
      <c r="C559" s="283"/>
      <c r="D559" s="323" t="s">
        <v>480</v>
      </c>
      <c r="E559" s="283">
        <v>2.9</v>
      </c>
      <c r="F559" s="260" t="s">
        <v>166</v>
      </c>
      <c r="G559" s="283">
        <v>4.3</v>
      </c>
      <c r="H559" s="260" t="s">
        <v>166</v>
      </c>
      <c r="I559" s="283">
        <v>1</v>
      </c>
      <c r="J559" s="260">
        <v>1</v>
      </c>
      <c r="K559" s="260">
        <v>1</v>
      </c>
      <c r="L559" s="260" t="s">
        <v>167</v>
      </c>
      <c r="M559" s="353">
        <f>ROUND(E559*G559*I559*J559*K559,2)</f>
        <v>12.47</v>
      </c>
      <c r="N559" s="313" t="str">
        <f t="shared" si="29"/>
        <v>M2</v>
      </c>
    </row>
    <row r="560" spans="1:14">
      <c r="A560" s="254"/>
      <c r="B560" s="260"/>
      <c r="C560" s="283"/>
      <c r="D560" s="323" t="s">
        <v>286</v>
      </c>
      <c r="E560" s="294">
        <v>5.7</v>
      </c>
      <c r="F560" s="295" t="s">
        <v>166</v>
      </c>
      <c r="G560" s="294">
        <v>1.4</v>
      </c>
      <c r="H560" s="295" t="s">
        <v>166</v>
      </c>
      <c r="I560" s="294">
        <v>1</v>
      </c>
      <c r="J560" s="295">
        <v>1</v>
      </c>
      <c r="K560" s="295">
        <v>2</v>
      </c>
      <c r="L560" s="295" t="s">
        <v>167</v>
      </c>
      <c r="M560" s="312">
        <f>ROUND(E560*G560*I560*J560*K560,2)</f>
        <v>15.96</v>
      </c>
      <c r="N560" s="313" t="str">
        <f t="shared" ref="N560:N561" si="30">$F$246</f>
        <v>M2</v>
      </c>
    </row>
    <row r="561" spans="1:14">
      <c r="A561" s="254"/>
      <c r="B561" s="260"/>
      <c r="C561" s="283"/>
      <c r="D561" s="323" t="s">
        <v>287</v>
      </c>
      <c r="E561" s="294">
        <v>1.2</v>
      </c>
      <c r="F561" s="295" t="s">
        <v>166</v>
      </c>
      <c r="G561" s="294">
        <v>1.4</v>
      </c>
      <c r="H561" s="295" t="s">
        <v>166</v>
      </c>
      <c r="I561" s="294">
        <v>1</v>
      </c>
      <c r="J561" s="295">
        <v>1</v>
      </c>
      <c r="K561" s="295">
        <v>2</v>
      </c>
      <c r="L561" s="295" t="s">
        <v>167</v>
      </c>
      <c r="M561" s="312">
        <f>ROUND(E561*G561*I561*J561*K561,2)</f>
        <v>3.36</v>
      </c>
      <c r="N561" s="313" t="str">
        <f t="shared" si="30"/>
        <v>M2</v>
      </c>
    </row>
    <row r="562" spans="1:14">
      <c r="A562" s="254"/>
      <c r="B562" s="260"/>
      <c r="C562" s="283"/>
      <c r="D562" s="323"/>
      <c r="E562" s="283"/>
      <c r="F562" s="260"/>
      <c r="G562" s="283"/>
      <c r="H562" s="260"/>
      <c r="I562" s="283"/>
      <c r="J562" s="260"/>
      <c r="K562" s="260"/>
      <c r="L562" s="260"/>
      <c r="M562" s="284"/>
      <c r="N562" s="307"/>
    </row>
    <row r="563" spans="1:14">
      <c r="A563" s="254"/>
      <c r="B563" s="260"/>
      <c r="C563" s="283"/>
      <c r="D563" s="323"/>
      <c r="E563" s="283"/>
      <c r="F563" s="260"/>
      <c r="G563" s="283"/>
      <c r="H563" s="260"/>
      <c r="I563" s="283"/>
      <c r="J563" s="260"/>
      <c r="K563" s="329" t="s">
        <v>193</v>
      </c>
      <c r="L563" s="260" t="s">
        <v>167</v>
      </c>
      <c r="M563" s="326">
        <f>ROUND(SUM(M557:M562),2)</f>
        <v>147.93</v>
      </c>
      <c r="N563" s="317" t="str">
        <f t="shared" si="29"/>
        <v>M2</v>
      </c>
    </row>
    <row r="564" spans="1:14">
      <c r="A564" s="254"/>
      <c r="B564" s="260"/>
      <c r="C564" s="283"/>
      <c r="D564" s="323"/>
      <c r="E564" s="283"/>
      <c r="F564" s="260"/>
      <c r="G564" s="283"/>
      <c r="H564" s="260"/>
      <c r="I564" s="283"/>
      <c r="J564" s="260"/>
      <c r="K564" s="329"/>
      <c r="L564" s="260"/>
      <c r="M564" s="326"/>
      <c r="N564" s="317"/>
    </row>
    <row r="565" spans="1:14" ht="26.4">
      <c r="A565" s="324" t="s">
        <v>237</v>
      </c>
      <c r="B565" s="128" t="s">
        <v>481</v>
      </c>
      <c r="C565" s="122" t="s">
        <v>482</v>
      </c>
      <c r="D565" s="126" t="s">
        <v>483</v>
      </c>
      <c r="E565" s="113"/>
      <c r="F565" s="127" t="s">
        <v>197</v>
      </c>
      <c r="G565" s="290"/>
      <c r="H565" s="290"/>
      <c r="I565" s="290"/>
      <c r="J565" s="290"/>
      <c r="K565" s="290"/>
      <c r="L565" s="290"/>
      <c r="M565" s="175"/>
      <c r="N565" s="281"/>
    </row>
    <row r="566" spans="1:14">
      <c r="A566" s="254"/>
      <c r="B566" s="260"/>
      <c r="C566" s="260"/>
      <c r="D566" s="291"/>
      <c r="E566" s="267" t="s">
        <v>179</v>
      </c>
      <c r="F566" s="296">
        <v>47.29</v>
      </c>
      <c r="G566" s="293" t="s">
        <v>163</v>
      </c>
      <c r="H566" s="255" t="str">
        <f>C565</f>
        <v>ED-50568</v>
      </c>
      <c r="I566" s="261"/>
      <c r="J566" s="261" t="s">
        <v>175</v>
      </c>
      <c r="K566" s="261"/>
      <c r="L566" s="261"/>
      <c r="M566" s="260"/>
      <c r="N566" s="281"/>
    </row>
    <row r="567" spans="1:14">
      <c r="A567" s="254"/>
      <c r="B567" s="260"/>
      <c r="C567" s="261"/>
      <c r="D567" s="263"/>
      <c r="E567" s="261"/>
      <c r="F567" s="261"/>
      <c r="G567" s="261"/>
      <c r="H567" s="260"/>
      <c r="I567" s="261"/>
      <c r="J567" s="261"/>
      <c r="K567" s="261"/>
      <c r="L567" s="261"/>
      <c r="M567" s="260"/>
      <c r="N567" s="281"/>
    </row>
    <row r="568" spans="1:14">
      <c r="A568" s="254"/>
      <c r="B568" s="260"/>
      <c r="C568" s="283"/>
      <c r="D568" s="323" t="s">
        <v>484</v>
      </c>
      <c r="E568" s="283">
        <f>M563</f>
        <v>147.93</v>
      </c>
      <c r="F568" s="260" t="s">
        <v>166</v>
      </c>
      <c r="G568" s="283">
        <v>1</v>
      </c>
      <c r="H568" s="260" t="s">
        <v>166</v>
      </c>
      <c r="I568" s="283">
        <v>1</v>
      </c>
      <c r="J568" s="260">
        <v>1</v>
      </c>
      <c r="K568" s="260">
        <v>1</v>
      </c>
      <c r="L568" s="260" t="s">
        <v>167</v>
      </c>
      <c r="M568" s="284">
        <f>ROUND(E568*G568*I568*J568*K568,2)</f>
        <v>147.93</v>
      </c>
      <c r="N568" s="307" t="str">
        <f>F565</f>
        <v>M2</v>
      </c>
    </row>
    <row r="569" spans="1:14">
      <c r="A569" s="254"/>
      <c r="B569" s="260"/>
      <c r="C569" s="283"/>
      <c r="D569" s="323"/>
      <c r="E569" s="283"/>
      <c r="F569" s="260"/>
      <c r="G569" s="283"/>
      <c r="H569" s="260"/>
      <c r="I569" s="283"/>
      <c r="J569" s="260"/>
      <c r="K569" s="329"/>
      <c r="L569" s="260"/>
      <c r="M569" s="326"/>
      <c r="N569" s="317"/>
    </row>
    <row r="570" spans="1:14" ht="52.8">
      <c r="A570" s="254"/>
      <c r="B570" s="128" t="s">
        <v>485</v>
      </c>
      <c r="C570" s="122" t="s">
        <v>486</v>
      </c>
      <c r="D570" s="126" t="s">
        <v>487</v>
      </c>
      <c r="E570" s="113"/>
      <c r="F570" s="127" t="s">
        <v>197</v>
      </c>
      <c r="G570" s="290"/>
      <c r="H570" s="290"/>
      <c r="I570" s="290"/>
      <c r="J570" s="290"/>
      <c r="K570" s="290"/>
      <c r="L570" s="290"/>
      <c r="M570" s="175"/>
      <c r="N570" s="281"/>
    </row>
    <row r="571" spans="1:14">
      <c r="A571" s="254"/>
      <c r="B571" s="260"/>
      <c r="C571" s="260"/>
      <c r="D571" s="291"/>
      <c r="E571" s="267" t="s">
        <v>179</v>
      </c>
      <c r="F571" s="296">
        <v>92.45</v>
      </c>
      <c r="G571" s="293" t="s">
        <v>163</v>
      </c>
      <c r="H571" s="255" t="str">
        <f>C570</f>
        <v>ED-50543</v>
      </c>
      <c r="I571" s="261"/>
      <c r="J571" s="261" t="s">
        <v>175</v>
      </c>
      <c r="K571" s="261"/>
      <c r="L571" s="261"/>
      <c r="M571" s="260"/>
      <c r="N571" s="281"/>
    </row>
    <row r="572" spans="1:14">
      <c r="A572" s="254"/>
      <c r="B572" s="260"/>
      <c r="C572" s="261"/>
      <c r="D572" s="263"/>
      <c r="E572" s="261"/>
      <c r="F572" s="261"/>
      <c r="G572" s="261"/>
      <c r="H572" s="260"/>
      <c r="I572" s="261"/>
      <c r="J572" s="261"/>
      <c r="K572" s="261"/>
      <c r="L572" s="261"/>
      <c r="M572" s="260"/>
      <c r="N572" s="281"/>
    </row>
    <row r="573" spans="1:14">
      <c r="A573" s="324" t="s">
        <v>237</v>
      </c>
      <c r="B573" s="260"/>
      <c r="C573" s="283"/>
      <c r="D573" s="323" t="s">
        <v>488</v>
      </c>
      <c r="E573" s="283">
        <f>M568</f>
        <v>147.93</v>
      </c>
      <c r="F573" s="260" t="s">
        <v>166</v>
      </c>
      <c r="G573" s="283">
        <v>1</v>
      </c>
      <c r="H573" s="260" t="s">
        <v>166</v>
      </c>
      <c r="I573" s="283">
        <v>1</v>
      </c>
      <c r="J573" s="260">
        <v>1</v>
      </c>
      <c r="K573" s="260">
        <v>1</v>
      </c>
      <c r="L573" s="260" t="s">
        <v>167</v>
      </c>
      <c r="M573" s="284">
        <f>ROUND(E573*G573*I573*J573*K573,2)</f>
        <v>147.93</v>
      </c>
      <c r="N573" s="307" t="str">
        <f>F570</f>
        <v>M2</v>
      </c>
    </row>
    <row r="574" spans="1:14">
      <c r="A574" s="254"/>
      <c r="B574" s="260"/>
      <c r="C574" s="283"/>
      <c r="D574" s="263"/>
      <c r="E574" s="283"/>
      <c r="F574" s="260"/>
      <c r="G574" s="283"/>
      <c r="H574" s="260"/>
      <c r="I574" s="283"/>
      <c r="J574" s="260"/>
      <c r="K574" s="260"/>
      <c r="L574" s="260"/>
      <c r="M574" s="284"/>
      <c r="N574" s="307"/>
    </row>
    <row r="575" spans="1:14">
      <c r="A575" s="254"/>
      <c r="B575" s="260"/>
      <c r="C575" s="283"/>
      <c r="D575" s="263"/>
      <c r="E575" s="283"/>
      <c r="F575" s="260"/>
      <c r="G575" s="283"/>
      <c r="H575" s="260"/>
      <c r="I575" s="283"/>
      <c r="J575" s="260"/>
      <c r="K575" s="260"/>
      <c r="L575" s="260"/>
      <c r="M575" s="284"/>
      <c r="N575" s="307"/>
    </row>
    <row r="576" spans="1:14" ht="26.4">
      <c r="A576" s="254"/>
      <c r="B576" s="128" t="s">
        <v>489</v>
      </c>
      <c r="C576" s="122" t="s">
        <v>490</v>
      </c>
      <c r="D576" s="126" t="s">
        <v>491</v>
      </c>
      <c r="E576" s="113"/>
      <c r="F576" s="127" t="s">
        <v>197</v>
      </c>
      <c r="G576" s="290"/>
      <c r="H576" s="290"/>
      <c r="I576" s="290"/>
      <c r="J576" s="290"/>
      <c r="K576" s="290"/>
      <c r="L576" s="290"/>
      <c r="M576" s="175"/>
      <c r="N576" s="281"/>
    </row>
    <row r="577" spans="1:14">
      <c r="A577" s="254"/>
      <c r="B577" s="260"/>
      <c r="C577" s="260"/>
      <c r="D577" s="291"/>
      <c r="E577" s="267" t="s">
        <v>179</v>
      </c>
      <c r="F577" s="296">
        <v>331.47</v>
      </c>
      <c r="G577" s="293" t="s">
        <v>163</v>
      </c>
      <c r="H577" s="255" t="str">
        <f>C576</f>
        <v>ED-51002</v>
      </c>
      <c r="I577" s="261"/>
      <c r="J577" s="261" t="s">
        <v>175</v>
      </c>
      <c r="K577" s="261"/>
      <c r="L577" s="261"/>
      <c r="M577" s="260"/>
      <c r="N577" s="281"/>
    </row>
    <row r="578" spans="1:14">
      <c r="A578" s="254"/>
      <c r="B578" s="260"/>
      <c r="C578" s="261"/>
      <c r="D578" s="263"/>
      <c r="E578" s="261"/>
      <c r="F578" s="261"/>
      <c r="G578" s="261"/>
      <c r="H578" s="260"/>
      <c r="I578" s="261"/>
      <c r="J578" s="261"/>
      <c r="K578" s="261"/>
      <c r="L578" s="261"/>
      <c r="M578" s="260"/>
      <c r="N578" s="281"/>
    </row>
    <row r="579" spans="1:14">
      <c r="A579" s="254"/>
      <c r="B579" s="260"/>
      <c r="C579" s="283"/>
      <c r="D579" s="323" t="s">
        <v>291</v>
      </c>
      <c r="E579" s="294">
        <v>0.8</v>
      </c>
      <c r="F579" s="295" t="s">
        <v>166</v>
      </c>
      <c r="G579" s="283">
        <v>0.18</v>
      </c>
      <c r="H579" s="295" t="s">
        <v>166</v>
      </c>
      <c r="I579" s="294">
        <v>1</v>
      </c>
      <c r="J579" s="295">
        <v>1</v>
      </c>
      <c r="K579" s="295">
        <v>4</v>
      </c>
      <c r="L579" s="295" t="s">
        <v>167</v>
      </c>
      <c r="M579" s="312">
        <f>ROUND(E579*G579*I579*J579*K579,2)</f>
        <v>0.57999999999999996</v>
      </c>
      <c r="N579" s="313" t="str">
        <f>$F$246</f>
        <v>M2</v>
      </c>
    </row>
    <row r="580" spans="1:14">
      <c r="A580" s="254"/>
      <c r="B580" s="260"/>
      <c r="C580" s="283"/>
      <c r="D580" s="323" t="s">
        <v>292</v>
      </c>
      <c r="E580" s="294">
        <v>1</v>
      </c>
      <c r="F580" s="295" t="s">
        <v>166</v>
      </c>
      <c r="G580" s="283">
        <v>0.18</v>
      </c>
      <c r="H580" s="295" t="s">
        <v>166</v>
      </c>
      <c r="I580" s="294">
        <v>1</v>
      </c>
      <c r="J580" s="295">
        <v>1</v>
      </c>
      <c r="K580" s="295">
        <v>1</v>
      </c>
      <c r="L580" s="295" t="s">
        <v>167</v>
      </c>
      <c r="M580" s="312">
        <f>ROUND(E580*G580*I580*J580*K580,2)</f>
        <v>0.18</v>
      </c>
      <c r="N580" s="313" t="str">
        <f t="shared" ref="N580" si="31">$F$246</f>
        <v>M2</v>
      </c>
    </row>
    <row r="581" spans="1:14">
      <c r="A581" s="254"/>
      <c r="B581" s="260"/>
      <c r="C581" s="283"/>
      <c r="D581" s="323"/>
      <c r="E581" s="283"/>
      <c r="F581" s="260"/>
      <c r="G581" s="283"/>
      <c r="H581" s="260"/>
      <c r="I581" s="283"/>
      <c r="J581" s="260"/>
      <c r="K581" s="260"/>
      <c r="L581" s="260"/>
      <c r="M581" s="353"/>
      <c r="N581" s="313"/>
    </row>
    <row r="582" spans="1:14">
      <c r="A582" s="324" t="s">
        <v>237</v>
      </c>
      <c r="B582" s="260"/>
      <c r="C582" s="283"/>
      <c r="D582" s="323"/>
      <c r="E582" s="283"/>
      <c r="F582" s="260"/>
      <c r="G582" s="283"/>
      <c r="H582" s="260"/>
      <c r="I582" s="283"/>
      <c r="J582" s="260"/>
      <c r="K582" s="329" t="s">
        <v>193</v>
      </c>
      <c r="L582" s="260" t="s">
        <v>167</v>
      </c>
      <c r="M582" s="353">
        <f>ROUND(SUM(M578:M581),2)</f>
        <v>0.76</v>
      </c>
      <c r="N582" s="317" t="str">
        <f>F576</f>
        <v>M2</v>
      </c>
    </row>
    <row r="583" spans="1:14">
      <c r="A583" s="254"/>
      <c r="B583" s="260"/>
      <c r="C583" s="283"/>
      <c r="D583" s="263"/>
      <c r="E583" s="283"/>
      <c r="F583" s="260"/>
      <c r="G583" s="283"/>
      <c r="H583" s="260"/>
      <c r="I583" s="283"/>
      <c r="J583" s="260"/>
      <c r="K583" s="260"/>
      <c r="L583" s="260"/>
      <c r="M583" s="284"/>
      <c r="N583" s="307"/>
    </row>
    <row r="584" spans="1:14" ht="39.6">
      <c r="A584" s="254"/>
      <c r="B584" s="128" t="s">
        <v>492</v>
      </c>
      <c r="C584" s="122" t="s">
        <v>493</v>
      </c>
      <c r="D584" s="126" t="s">
        <v>494</v>
      </c>
      <c r="E584" s="113"/>
      <c r="F584" s="127" t="s">
        <v>197</v>
      </c>
      <c r="G584" s="290"/>
      <c r="H584" s="290"/>
      <c r="I584" s="290"/>
      <c r="J584" s="290"/>
      <c r="K584" s="290"/>
      <c r="L584" s="290"/>
      <c r="M584" s="175"/>
      <c r="N584" s="281"/>
    </row>
    <row r="585" spans="1:14">
      <c r="A585" s="254"/>
      <c r="B585" s="260"/>
      <c r="C585" s="260"/>
      <c r="D585" s="291"/>
      <c r="E585" s="267" t="s">
        <v>179</v>
      </c>
      <c r="F585" s="296">
        <v>137.78</v>
      </c>
      <c r="G585" s="293" t="s">
        <v>163</v>
      </c>
      <c r="H585" s="255" t="str">
        <f>C584</f>
        <v>ED-50586</v>
      </c>
      <c r="I585" s="261"/>
      <c r="J585" s="261" t="s">
        <v>175</v>
      </c>
      <c r="K585" s="261"/>
      <c r="L585" s="261"/>
      <c r="M585" s="260"/>
      <c r="N585" s="281"/>
    </row>
    <row r="586" spans="1:14">
      <c r="A586" s="254"/>
      <c r="B586" s="260"/>
      <c r="C586" s="261"/>
      <c r="D586" s="263"/>
      <c r="E586" s="261"/>
      <c r="F586" s="261"/>
      <c r="G586" s="261"/>
      <c r="H586" s="260"/>
      <c r="I586" s="261"/>
      <c r="J586" s="261"/>
      <c r="K586" s="261"/>
      <c r="L586" s="261"/>
      <c r="M586" s="260"/>
      <c r="N586" s="281"/>
    </row>
    <row r="587" spans="1:14">
      <c r="A587" s="254"/>
      <c r="B587" s="260"/>
      <c r="C587" s="283"/>
      <c r="D587" s="323" t="s">
        <v>495</v>
      </c>
      <c r="E587" s="283">
        <v>11.9</v>
      </c>
      <c r="F587" s="260" t="s">
        <v>166</v>
      </c>
      <c r="G587" s="283">
        <v>0.2</v>
      </c>
      <c r="H587" s="260" t="s">
        <v>166</v>
      </c>
      <c r="I587" s="283">
        <v>1</v>
      </c>
      <c r="J587" s="260">
        <v>1</v>
      </c>
      <c r="K587" s="260">
        <v>1</v>
      </c>
      <c r="L587" s="260" t="s">
        <v>167</v>
      </c>
      <c r="M587" s="353">
        <f>ROUND(E587*G587*I587*J587*K587,2)</f>
        <v>2.38</v>
      </c>
      <c r="N587" s="313" t="str">
        <f>$F$584</f>
        <v>M2</v>
      </c>
    </row>
    <row r="588" spans="1:14">
      <c r="A588" s="254"/>
      <c r="B588" s="260"/>
      <c r="C588" s="283"/>
      <c r="D588" s="323" t="s">
        <v>495</v>
      </c>
      <c r="E588" s="294">
        <v>1.4</v>
      </c>
      <c r="F588" s="295" t="s">
        <v>166</v>
      </c>
      <c r="G588" s="283">
        <v>0.2</v>
      </c>
      <c r="H588" s="295" t="s">
        <v>166</v>
      </c>
      <c r="I588" s="294">
        <v>1</v>
      </c>
      <c r="J588" s="295">
        <v>1</v>
      </c>
      <c r="K588" s="295">
        <v>2</v>
      </c>
      <c r="L588" s="295" t="s">
        <v>167</v>
      </c>
      <c r="M588" s="312">
        <f>ROUND(E588*G588*I588*J588*K588,2)</f>
        <v>0.56000000000000005</v>
      </c>
      <c r="N588" s="313" t="str">
        <f>$F$584</f>
        <v>M2</v>
      </c>
    </row>
    <row r="589" spans="1:14">
      <c r="A589" s="254"/>
      <c r="B589" s="260"/>
      <c r="C589" s="283"/>
      <c r="D589" s="323" t="s">
        <v>496</v>
      </c>
      <c r="E589" s="294">
        <v>1.4</v>
      </c>
      <c r="F589" s="295" t="s">
        <v>166</v>
      </c>
      <c r="G589" s="283">
        <v>0.2</v>
      </c>
      <c r="H589" s="295" t="s">
        <v>166</v>
      </c>
      <c r="I589" s="294">
        <v>1</v>
      </c>
      <c r="J589" s="295">
        <v>1</v>
      </c>
      <c r="K589" s="295">
        <v>2</v>
      </c>
      <c r="L589" s="295" t="s">
        <v>167</v>
      </c>
      <c r="M589" s="312">
        <f>ROUND(E589*G589*I589*J589*K589,2)</f>
        <v>0.56000000000000005</v>
      </c>
      <c r="N589" s="313" t="str">
        <f>$F$584</f>
        <v>M2</v>
      </c>
    </row>
    <row r="590" spans="1:14">
      <c r="A590" s="254"/>
      <c r="B590" s="260"/>
      <c r="C590" s="283"/>
      <c r="D590" s="323"/>
      <c r="E590" s="283"/>
      <c r="F590" s="260"/>
      <c r="G590" s="283"/>
      <c r="H590" s="260"/>
      <c r="I590" s="283"/>
      <c r="J590" s="260"/>
      <c r="K590" s="260"/>
      <c r="L590" s="260"/>
      <c r="M590" s="284"/>
      <c r="N590" s="313"/>
    </row>
    <row r="591" spans="1:14">
      <c r="A591" s="254"/>
      <c r="B591" s="260"/>
      <c r="C591" s="283"/>
      <c r="D591" s="323"/>
      <c r="E591" s="283"/>
      <c r="F591" s="260"/>
      <c r="G591" s="283"/>
      <c r="H591" s="260"/>
      <c r="I591" s="283"/>
      <c r="J591" s="260"/>
      <c r="K591" s="329" t="s">
        <v>193</v>
      </c>
      <c r="L591" s="260" t="s">
        <v>167</v>
      </c>
      <c r="M591" s="326">
        <f>ROUND(SUM(M587:M590),2)</f>
        <v>3.5</v>
      </c>
      <c r="N591" s="317" t="str">
        <f>$F$584</f>
        <v>M2</v>
      </c>
    </row>
    <row r="592" spans="1:14">
      <c r="A592" s="324" t="s">
        <v>237</v>
      </c>
      <c r="B592" s="260"/>
      <c r="C592" s="283"/>
      <c r="D592" s="263"/>
      <c r="E592" s="283"/>
      <c r="F592" s="260"/>
      <c r="G592" s="283"/>
      <c r="H592" s="260"/>
      <c r="I592" s="283"/>
      <c r="J592" s="260"/>
      <c r="K592" s="260"/>
      <c r="L592" s="260"/>
      <c r="M592" s="284"/>
      <c r="N592" s="307"/>
    </row>
    <row r="593" spans="1:14" ht="39.6">
      <c r="A593" s="254"/>
      <c r="B593" s="128" t="s">
        <v>497</v>
      </c>
      <c r="C593" s="122" t="s">
        <v>498</v>
      </c>
      <c r="D593" s="126" t="s">
        <v>499</v>
      </c>
      <c r="E593" s="113"/>
      <c r="F593" s="127" t="s">
        <v>197</v>
      </c>
      <c r="G593" s="290"/>
      <c r="H593" s="290"/>
      <c r="I593" s="290"/>
      <c r="J593" s="290"/>
      <c r="K593" s="290"/>
      <c r="L593" s="290"/>
      <c r="M593" s="175"/>
      <c r="N593" s="281"/>
    </row>
    <row r="594" spans="1:14">
      <c r="A594" s="254"/>
      <c r="B594" s="260"/>
      <c r="C594" s="260"/>
      <c r="D594" s="291"/>
      <c r="E594" s="267" t="s">
        <v>179</v>
      </c>
      <c r="F594" s="296">
        <v>10.27</v>
      </c>
      <c r="G594" s="293" t="s">
        <v>163</v>
      </c>
      <c r="H594" s="255" t="str">
        <f>C593</f>
        <v>ED-50727</v>
      </c>
      <c r="I594" s="261"/>
      <c r="J594" s="261" t="s">
        <v>175</v>
      </c>
      <c r="K594" s="261"/>
      <c r="L594" s="261"/>
      <c r="M594" s="260"/>
      <c r="N594" s="281"/>
    </row>
    <row r="595" spans="1:14">
      <c r="A595" s="254"/>
      <c r="B595" s="260"/>
      <c r="C595" s="261"/>
      <c r="D595" s="263"/>
      <c r="E595" s="261"/>
      <c r="F595" s="261"/>
      <c r="G595" s="261"/>
      <c r="H595" s="260"/>
      <c r="I595" s="261"/>
      <c r="J595" s="261"/>
      <c r="K595" s="261"/>
      <c r="L595" s="261"/>
      <c r="M595" s="260"/>
      <c r="N595" s="281"/>
    </row>
    <row r="596" spans="1:14">
      <c r="A596" s="254"/>
      <c r="B596" s="260"/>
      <c r="C596" s="283"/>
      <c r="D596" s="323" t="s">
        <v>500</v>
      </c>
      <c r="E596" s="283">
        <v>4.3</v>
      </c>
      <c r="F596" s="260" t="s">
        <v>166</v>
      </c>
      <c r="G596" s="283">
        <v>4</v>
      </c>
      <c r="H596" s="260" t="s">
        <v>166</v>
      </c>
      <c r="I596" s="283">
        <v>1</v>
      </c>
      <c r="J596" s="260">
        <v>2</v>
      </c>
      <c r="K596" s="260">
        <v>4</v>
      </c>
      <c r="L596" s="260" t="s">
        <v>167</v>
      </c>
      <c r="M596" s="353">
        <f>ROUND(E596*G596*I596*J596*K596,2)</f>
        <v>137.6</v>
      </c>
      <c r="N596" s="313" t="str">
        <f>$F$593</f>
        <v>M2</v>
      </c>
    </row>
    <row r="597" spans="1:14">
      <c r="A597" s="254"/>
      <c r="B597" s="260"/>
      <c r="C597" s="283"/>
      <c r="D597" s="323" t="s">
        <v>501</v>
      </c>
      <c r="E597" s="283">
        <v>26.25</v>
      </c>
      <c r="F597" s="260" t="s">
        <v>166</v>
      </c>
      <c r="G597" s="283">
        <v>4</v>
      </c>
      <c r="H597" s="260" t="s">
        <v>166</v>
      </c>
      <c r="I597" s="283">
        <v>1</v>
      </c>
      <c r="J597" s="260">
        <v>1</v>
      </c>
      <c r="K597" s="260">
        <v>2</v>
      </c>
      <c r="L597" s="260" t="s">
        <v>167</v>
      </c>
      <c r="M597" s="353">
        <f>ROUND(E597*G597*I597*J597*K597,2)</f>
        <v>210</v>
      </c>
      <c r="N597" s="313" t="str">
        <f t="shared" ref="N597:N599" si="32">$F$593</f>
        <v>M2</v>
      </c>
    </row>
    <row r="598" spans="1:14">
      <c r="A598" s="254"/>
      <c r="B598" s="260"/>
      <c r="C598" s="283"/>
      <c r="D598" s="323" t="s">
        <v>502</v>
      </c>
      <c r="E598" s="283">
        <v>2.95</v>
      </c>
      <c r="F598" s="260" t="s">
        <v>166</v>
      </c>
      <c r="G598" s="283">
        <v>4</v>
      </c>
      <c r="H598" s="260" t="s">
        <v>166</v>
      </c>
      <c r="I598" s="283">
        <v>1</v>
      </c>
      <c r="J598" s="260">
        <v>2</v>
      </c>
      <c r="K598" s="260">
        <v>2</v>
      </c>
      <c r="L598" s="260" t="s">
        <v>167</v>
      </c>
      <c r="M598" s="353">
        <f>ROUND(E598*G598*I598*J598*K598,2)</f>
        <v>47.2</v>
      </c>
      <c r="N598" s="313" t="str">
        <f t="shared" si="32"/>
        <v>M2</v>
      </c>
    </row>
    <row r="599" spans="1:14">
      <c r="A599" s="254"/>
      <c r="B599" s="260"/>
      <c r="C599" s="283"/>
      <c r="D599" s="323" t="s">
        <v>503</v>
      </c>
      <c r="E599" s="283">
        <v>11.5</v>
      </c>
      <c r="F599" s="260" t="s">
        <v>166</v>
      </c>
      <c r="G599" s="283">
        <v>4</v>
      </c>
      <c r="H599" s="260" t="s">
        <v>166</v>
      </c>
      <c r="I599" s="283">
        <v>1</v>
      </c>
      <c r="J599" s="260">
        <v>1</v>
      </c>
      <c r="K599" s="260">
        <v>2</v>
      </c>
      <c r="L599" s="260" t="s">
        <v>167</v>
      </c>
      <c r="M599" s="353">
        <f>ROUND(E599*G599*I599*J599*K599,2)</f>
        <v>92</v>
      </c>
      <c r="N599" s="313" t="str">
        <f t="shared" si="32"/>
        <v>M2</v>
      </c>
    </row>
    <row r="600" spans="1:14">
      <c r="A600" s="254"/>
      <c r="B600" s="260"/>
      <c r="C600" s="283"/>
      <c r="D600" s="323"/>
      <c r="E600" s="283"/>
      <c r="F600" s="260"/>
      <c r="G600" s="283"/>
      <c r="H600" s="260"/>
      <c r="I600" s="283"/>
      <c r="J600" s="260"/>
      <c r="K600" s="260"/>
      <c r="L600" s="260"/>
      <c r="M600" s="284"/>
      <c r="N600" s="307"/>
    </row>
    <row r="601" spans="1:14">
      <c r="A601" s="254"/>
      <c r="B601" s="260"/>
      <c r="C601" s="283"/>
      <c r="D601" s="323"/>
      <c r="E601" s="283"/>
      <c r="F601" s="260"/>
      <c r="G601" s="283"/>
      <c r="H601" s="260"/>
      <c r="I601" s="283"/>
      <c r="J601" s="260"/>
      <c r="K601" s="329" t="s">
        <v>193</v>
      </c>
      <c r="L601" s="260" t="s">
        <v>167</v>
      </c>
      <c r="M601" s="326">
        <f>ROUND(SUM(M595:M600),2)</f>
        <v>486.8</v>
      </c>
      <c r="N601" s="317" t="str">
        <f>$F$593</f>
        <v>M2</v>
      </c>
    </row>
    <row r="602" spans="1:14">
      <c r="A602" s="254"/>
      <c r="B602" s="260"/>
      <c r="C602" s="283"/>
      <c r="D602" s="263"/>
      <c r="E602" s="283"/>
      <c r="F602" s="260"/>
      <c r="G602" s="283"/>
      <c r="H602" s="260"/>
      <c r="I602" s="283"/>
      <c r="J602" s="260"/>
      <c r="K602" s="260"/>
      <c r="L602" s="260"/>
      <c r="M602" s="284"/>
      <c r="N602" s="307"/>
    </row>
    <row r="603" spans="1:14" ht="26.4">
      <c r="A603" s="324" t="s">
        <v>237</v>
      </c>
      <c r="B603" s="128" t="s">
        <v>504</v>
      </c>
      <c r="C603" s="122" t="s">
        <v>505</v>
      </c>
      <c r="D603" s="126" t="s">
        <v>506</v>
      </c>
      <c r="E603" s="113"/>
      <c r="F603" s="127" t="s">
        <v>197</v>
      </c>
      <c r="G603" s="290"/>
      <c r="H603" s="290"/>
      <c r="I603" s="290"/>
      <c r="J603" s="290"/>
      <c r="K603" s="290"/>
      <c r="L603" s="290"/>
      <c r="M603" s="175"/>
      <c r="N603" s="281"/>
    </row>
    <row r="604" spans="1:14">
      <c r="A604" s="254"/>
      <c r="B604" s="260"/>
      <c r="C604" s="260"/>
      <c r="D604" s="291"/>
      <c r="E604" s="267" t="s">
        <v>179</v>
      </c>
      <c r="F604" s="296">
        <v>14.2</v>
      </c>
      <c r="G604" s="293" t="s">
        <v>163</v>
      </c>
      <c r="H604" s="255" t="str">
        <f>C603</f>
        <v>ED-50728</v>
      </c>
      <c r="I604" s="261"/>
      <c r="J604" s="261" t="s">
        <v>175</v>
      </c>
      <c r="K604" s="261"/>
      <c r="L604" s="261"/>
      <c r="M604" s="260"/>
      <c r="N604" s="281"/>
    </row>
    <row r="605" spans="1:14">
      <c r="A605" s="254"/>
      <c r="B605" s="260"/>
      <c r="C605" s="261"/>
      <c r="D605" s="263"/>
      <c r="E605" s="261"/>
      <c r="F605" s="261"/>
      <c r="G605" s="261"/>
      <c r="H605" s="260"/>
      <c r="I605" s="261"/>
      <c r="J605" s="261"/>
      <c r="K605" s="261"/>
      <c r="L605" s="261"/>
      <c r="M605" s="260"/>
      <c r="N605" s="281"/>
    </row>
    <row r="606" spans="1:14">
      <c r="A606" s="254"/>
      <c r="B606" s="260"/>
      <c r="C606" s="283"/>
      <c r="D606" s="323" t="s">
        <v>276</v>
      </c>
      <c r="E606" s="283">
        <v>11.5</v>
      </c>
      <c r="F606" s="260" t="s">
        <v>166</v>
      </c>
      <c r="G606" s="283">
        <v>4.3</v>
      </c>
      <c r="H606" s="260" t="s">
        <v>166</v>
      </c>
      <c r="I606" s="283">
        <v>1</v>
      </c>
      <c r="J606" s="260">
        <v>1</v>
      </c>
      <c r="K606" s="260">
        <v>1</v>
      </c>
      <c r="L606" s="260" t="s">
        <v>167</v>
      </c>
      <c r="M606" s="353">
        <f>ROUND(E606*G606*I606*J606*K606,2)</f>
        <v>49.45</v>
      </c>
      <c r="N606" s="313" t="str">
        <f>F603</f>
        <v>M2</v>
      </c>
    </row>
    <row r="607" spans="1:14">
      <c r="A607" s="254"/>
      <c r="B607" s="260"/>
      <c r="C607" s="283"/>
      <c r="D607" s="323" t="s">
        <v>507</v>
      </c>
      <c r="E607" s="283">
        <v>2.9</v>
      </c>
      <c r="F607" s="260" t="s">
        <v>166</v>
      </c>
      <c r="G607" s="283">
        <v>4.3</v>
      </c>
      <c r="H607" s="260" t="s">
        <v>166</v>
      </c>
      <c r="I607" s="283">
        <v>1</v>
      </c>
      <c r="J607" s="260">
        <v>1</v>
      </c>
      <c r="K607" s="260">
        <v>1</v>
      </c>
      <c r="L607" s="260" t="s">
        <v>167</v>
      </c>
      <c r="M607" s="353">
        <f>ROUND(E607*G607*I607*J607*K607,2)</f>
        <v>12.47</v>
      </c>
      <c r="N607" s="313" t="str">
        <f>F603</f>
        <v>M2</v>
      </c>
    </row>
    <row r="608" spans="1:14">
      <c r="A608" s="254"/>
      <c r="B608" s="260"/>
      <c r="C608" s="283"/>
      <c r="D608" s="323"/>
      <c r="E608" s="283"/>
      <c r="F608" s="260"/>
      <c r="G608" s="283"/>
      <c r="H608" s="260"/>
      <c r="I608" s="283"/>
      <c r="J608" s="260"/>
      <c r="K608" s="260"/>
      <c r="L608" s="260"/>
      <c r="M608" s="284"/>
      <c r="N608" s="307"/>
    </row>
    <row r="609" spans="1:14">
      <c r="A609" s="254"/>
      <c r="B609" s="260"/>
      <c r="C609" s="283"/>
      <c r="D609" s="323"/>
      <c r="E609" s="283"/>
      <c r="F609" s="260"/>
      <c r="G609" s="283"/>
      <c r="H609" s="260"/>
      <c r="I609" s="283"/>
      <c r="J609" s="260"/>
      <c r="K609" s="329" t="s">
        <v>193</v>
      </c>
      <c r="L609" s="260" t="s">
        <v>167</v>
      </c>
      <c r="M609" s="326">
        <f>ROUND(SUM(M605:M608),2)</f>
        <v>61.92</v>
      </c>
      <c r="N609" s="317" t="str">
        <f>F603</f>
        <v>M2</v>
      </c>
    </row>
    <row r="610" spans="1:14">
      <c r="A610" s="254"/>
      <c r="B610" s="260"/>
      <c r="C610" s="283"/>
      <c r="D610" s="323"/>
      <c r="E610" s="283"/>
      <c r="F610" s="260"/>
      <c r="G610" s="283"/>
      <c r="H610" s="260"/>
      <c r="I610" s="283"/>
      <c r="J610" s="260"/>
      <c r="K610" s="329"/>
      <c r="L610" s="260"/>
      <c r="M610" s="326"/>
      <c r="N610" s="317"/>
    </row>
    <row r="611" spans="1:14" ht="39.6">
      <c r="A611" s="254"/>
      <c r="B611" s="389" t="s">
        <v>508</v>
      </c>
      <c r="C611" s="122" t="s">
        <v>509</v>
      </c>
      <c r="D611" s="126" t="s">
        <v>510</v>
      </c>
      <c r="E611" s="113"/>
      <c r="F611" s="127" t="s">
        <v>197</v>
      </c>
      <c r="G611" s="290"/>
      <c r="H611" s="290"/>
      <c r="I611" s="290"/>
      <c r="J611" s="290"/>
      <c r="K611" s="290"/>
      <c r="L611" s="290"/>
      <c r="M611" s="175"/>
      <c r="N611" s="281"/>
    </row>
    <row r="612" spans="1:14">
      <c r="A612" s="254"/>
      <c r="B612" s="260"/>
      <c r="C612" s="260"/>
      <c r="D612" s="291"/>
      <c r="E612" s="267" t="s">
        <v>179</v>
      </c>
      <c r="F612" s="390">
        <v>37.85</v>
      </c>
      <c r="G612" s="293" t="s">
        <v>163</v>
      </c>
      <c r="H612" s="255" t="str">
        <f>C611</f>
        <v>ED-50732</v>
      </c>
      <c r="I612" s="261"/>
      <c r="J612" s="261" t="s">
        <v>175</v>
      </c>
      <c r="K612" s="261"/>
      <c r="L612" s="261"/>
      <c r="M612" s="260"/>
      <c r="N612" s="281"/>
    </row>
    <row r="613" spans="1:14">
      <c r="A613" s="324" t="s">
        <v>237</v>
      </c>
      <c r="B613" s="260"/>
      <c r="C613" s="261"/>
      <c r="D613" s="263"/>
      <c r="E613" s="261"/>
      <c r="F613" s="261"/>
      <c r="G613" s="261"/>
      <c r="H613" s="260"/>
      <c r="I613" s="261"/>
      <c r="J613" s="261"/>
      <c r="K613" s="261"/>
      <c r="L613" s="261"/>
      <c r="M613" s="260"/>
      <c r="N613" s="281"/>
    </row>
    <row r="614" spans="1:14">
      <c r="A614" s="254"/>
      <c r="B614" s="260"/>
      <c r="C614" s="283"/>
      <c r="D614" s="323" t="s">
        <v>511</v>
      </c>
      <c r="E614" s="283">
        <v>4.3</v>
      </c>
      <c r="F614" s="260" t="s">
        <v>166</v>
      </c>
      <c r="G614" s="283">
        <v>2.1</v>
      </c>
      <c r="H614" s="260" t="s">
        <v>166</v>
      </c>
      <c r="I614" s="283">
        <v>1</v>
      </c>
      <c r="J614" s="260">
        <v>1</v>
      </c>
      <c r="K614" s="260">
        <v>6</v>
      </c>
      <c r="L614" s="260" t="s">
        <v>167</v>
      </c>
      <c r="M614" s="353">
        <f>ROUND(E614*G614*I614*J614*K614,2)</f>
        <v>54.18</v>
      </c>
      <c r="N614" s="313" t="str">
        <f>$F$593</f>
        <v>M2</v>
      </c>
    </row>
    <row r="615" spans="1:14">
      <c r="A615" s="254"/>
      <c r="B615" s="260"/>
      <c r="C615" s="283"/>
      <c r="D615" s="323" t="s">
        <v>512</v>
      </c>
      <c r="E615" s="283">
        <v>11.5</v>
      </c>
      <c r="F615" s="260" t="s">
        <v>166</v>
      </c>
      <c r="G615" s="283">
        <v>2.1</v>
      </c>
      <c r="H615" s="260" t="s">
        <v>166</v>
      </c>
      <c r="I615" s="283">
        <v>1</v>
      </c>
      <c r="J615" s="260">
        <v>1</v>
      </c>
      <c r="K615" s="260">
        <v>2</v>
      </c>
      <c r="L615" s="260" t="s">
        <v>167</v>
      </c>
      <c r="M615" s="353">
        <f>ROUND(E615*G615*I615*J615*K615,2)</f>
        <v>48.3</v>
      </c>
      <c r="N615" s="313" t="str">
        <f>F611</f>
        <v>M2</v>
      </c>
    </row>
    <row r="616" spans="1:14">
      <c r="A616" s="254"/>
      <c r="B616" s="260"/>
      <c r="C616" s="283"/>
      <c r="D616" s="323"/>
      <c r="E616" s="283"/>
      <c r="F616" s="260"/>
      <c r="G616" s="283"/>
      <c r="H616" s="260"/>
      <c r="I616" s="283"/>
      <c r="J616" s="260"/>
      <c r="K616" s="260"/>
      <c r="L616" s="260"/>
      <c r="M616" s="284"/>
      <c r="N616" s="307"/>
    </row>
    <row r="617" spans="1:14">
      <c r="A617" s="254"/>
      <c r="B617" s="260"/>
      <c r="C617" s="283"/>
      <c r="D617" s="323"/>
      <c r="E617" s="283"/>
      <c r="F617" s="260"/>
      <c r="G617" s="283"/>
      <c r="H617" s="260"/>
      <c r="I617" s="283"/>
      <c r="J617" s="260"/>
      <c r="K617" s="329" t="s">
        <v>193</v>
      </c>
      <c r="L617" s="260" t="s">
        <v>167</v>
      </c>
      <c r="M617" s="326">
        <f>ROUND(SUM(M613:M616),2)</f>
        <v>102.48</v>
      </c>
      <c r="N617" s="317" t="str">
        <f>F611</f>
        <v>M2</v>
      </c>
    </row>
    <row r="618" spans="1:14">
      <c r="A618" s="254"/>
      <c r="B618" s="260"/>
      <c r="C618" s="283"/>
      <c r="D618" s="323"/>
      <c r="E618" s="283"/>
      <c r="F618" s="260"/>
      <c r="G618" s="283"/>
      <c r="H618" s="260"/>
      <c r="I618" s="283"/>
      <c r="J618" s="260"/>
      <c r="K618" s="329"/>
      <c r="L618" s="260"/>
      <c r="M618" s="326"/>
      <c r="N618" s="317"/>
    </row>
    <row r="619" spans="1:14">
      <c r="A619" s="254"/>
      <c r="B619" s="260"/>
      <c r="C619" s="283"/>
      <c r="D619" s="323"/>
      <c r="E619" s="283"/>
      <c r="F619" s="260"/>
      <c r="G619" s="283"/>
      <c r="H619" s="260"/>
      <c r="I619" s="283"/>
      <c r="J619" s="260"/>
      <c r="K619" s="329"/>
      <c r="L619" s="260"/>
      <c r="M619" s="326"/>
      <c r="N619" s="317"/>
    </row>
    <row r="620" spans="1:14" ht="26.4">
      <c r="A620" s="254"/>
      <c r="B620" s="128" t="s">
        <v>513</v>
      </c>
      <c r="C620" s="122" t="s">
        <v>514</v>
      </c>
      <c r="D620" s="126" t="s">
        <v>515</v>
      </c>
      <c r="E620" s="113"/>
      <c r="F620" s="127" t="s">
        <v>197</v>
      </c>
      <c r="G620" s="290"/>
      <c r="H620" s="290"/>
      <c r="I620" s="290"/>
      <c r="J620" s="290"/>
      <c r="K620" s="290"/>
      <c r="L620" s="290"/>
      <c r="M620" s="175"/>
      <c r="N620" s="281"/>
    </row>
    <row r="621" spans="1:14">
      <c r="A621" s="254"/>
      <c r="B621" s="260"/>
      <c r="C621" s="260"/>
      <c r="D621" s="291"/>
      <c r="E621" s="267" t="s">
        <v>179</v>
      </c>
      <c r="F621" s="296">
        <v>101.34</v>
      </c>
      <c r="G621" s="293" t="s">
        <v>163</v>
      </c>
      <c r="H621" s="255" t="str">
        <f>C620</f>
        <v>ED-50717</v>
      </c>
      <c r="I621" s="261"/>
      <c r="J621" s="261" t="s">
        <v>175</v>
      </c>
      <c r="K621" s="261"/>
      <c r="L621" s="261"/>
      <c r="M621" s="260"/>
      <c r="N621" s="281"/>
    </row>
    <row r="622" spans="1:14">
      <c r="A622" s="324" t="s">
        <v>237</v>
      </c>
      <c r="B622" s="260"/>
      <c r="C622" s="261"/>
      <c r="D622" s="263"/>
      <c r="E622" s="261"/>
      <c r="F622" s="261"/>
      <c r="G622" s="261"/>
      <c r="H622" s="260"/>
      <c r="I622" s="261"/>
      <c r="J622" s="261"/>
      <c r="K622" s="261"/>
      <c r="L622" s="261"/>
      <c r="M622" s="260"/>
      <c r="N622" s="281"/>
    </row>
    <row r="623" spans="1:14">
      <c r="A623" s="254"/>
      <c r="B623" s="260"/>
      <c r="C623" s="283"/>
      <c r="D623" s="323" t="s">
        <v>516</v>
      </c>
      <c r="E623" s="283">
        <f>M617</f>
        <v>102.48</v>
      </c>
      <c r="F623" s="260" t="s">
        <v>166</v>
      </c>
      <c r="G623" s="283">
        <v>1</v>
      </c>
      <c r="H623" s="260" t="s">
        <v>166</v>
      </c>
      <c r="I623" s="283">
        <v>1</v>
      </c>
      <c r="J623" s="260">
        <v>1</v>
      </c>
      <c r="K623" s="260">
        <v>1</v>
      </c>
      <c r="L623" s="260" t="s">
        <v>167</v>
      </c>
      <c r="M623" s="284">
        <f>ROUND(E623*G623*I623*J623*K623,2)</f>
        <v>102.48</v>
      </c>
      <c r="N623" s="307" t="str">
        <f>F620</f>
        <v>M2</v>
      </c>
    </row>
    <row r="624" spans="1:14">
      <c r="A624" s="254"/>
      <c r="B624" s="260"/>
      <c r="C624" s="283"/>
      <c r="D624" s="323"/>
      <c r="E624" s="283"/>
      <c r="F624" s="260"/>
      <c r="G624" s="283"/>
      <c r="H624" s="260"/>
      <c r="I624" s="283"/>
      <c r="J624" s="260"/>
      <c r="K624" s="329"/>
      <c r="L624" s="260"/>
      <c r="M624" s="326"/>
      <c r="N624" s="317"/>
    </row>
    <row r="625" spans="1:14" ht="39.6">
      <c r="A625" s="254"/>
      <c r="B625" s="128" t="s">
        <v>517</v>
      </c>
      <c r="C625" s="122" t="s">
        <v>518</v>
      </c>
      <c r="D625" s="126" t="s">
        <v>519</v>
      </c>
      <c r="E625" s="113"/>
      <c r="F625" s="127" t="s">
        <v>197</v>
      </c>
      <c r="G625" s="290"/>
      <c r="H625" s="290"/>
      <c r="I625" s="290"/>
      <c r="J625" s="290"/>
      <c r="K625" s="290"/>
      <c r="L625" s="290"/>
      <c r="M625" s="175"/>
      <c r="N625" s="281"/>
    </row>
    <row r="626" spans="1:14">
      <c r="A626" s="254"/>
      <c r="B626" s="260"/>
      <c r="C626" s="260"/>
      <c r="D626" s="291"/>
      <c r="E626" s="267" t="s">
        <v>179</v>
      </c>
      <c r="F626" s="296">
        <v>39.799999999999997</v>
      </c>
      <c r="G626" s="293" t="s">
        <v>163</v>
      </c>
      <c r="H626" s="255" t="str">
        <f>C625</f>
        <v>ED-50761</v>
      </c>
      <c r="I626" s="261"/>
      <c r="J626" s="261" t="s">
        <v>175</v>
      </c>
      <c r="K626" s="261"/>
      <c r="L626" s="261"/>
      <c r="M626" s="260"/>
      <c r="N626" s="281"/>
    </row>
    <row r="627" spans="1:14">
      <c r="A627" s="254"/>
      <c r="B627" s="260"/>
      <c r="C627" s="261"/>
      <c r="D627" s="263"/>
      <c r="E627" s="261"/>
      <c r="F627" s="261"/>
      <c r="G627" s="261"/>
      <c r="H627" s="260"/>
      <c r="I627" s="261"/>
      <c r="J627" s="261"/>
      <c r="K627" s="261"/>
      <c r="L627" s="261"/>
      <c r="M627" s="260"/>
      <c r="N627" s="281"/>
    </row>
    <row r="628" spans="1:14">
      <c r="A628" s="254"/>
      <c r="B628" s="260"/>
      <c r="C628" s="283"/>
      <c r="D628" s="323" t="s">
        <v>500</v>
      </c>
      <c r="E628" s="283">
        <v>4.3</v>
      </c>
      <c r="F628" s="260" t="s">
        <v>166</v>
      </c>
      <c r="G628" s="283">
        <v>4</v>
      </c>
      <c r="H628" s="260" t="s">
        <v>166</v>
      </c>
      <c r="I628" s="283">
        <v>1</v>
      </c>
      <c r="J628" s="260">
        <v>1</v>
      </c>
      <c r="K628" s="260">
        <v>4</v>
      </c>
      <c r="L628" s="260" t="s">
        <v>167</v>
      </c>
      <c r="M628" s="353">
        <f t="shared" ref="M628:M633" si="33">ROUND(E628*G628*I628*J628*K628,2)</f>
        <v>68.8</v>
      </c>
      <c r="N628" s="313" t="str">
        <f>$F$593</f>
        <v>M2</v>
      </c>
    </row>
    <row r="629" spans="1:14">
      <c r="A629" s="254"/>
      <c r="B629" s="260"/>
      <c r="C629" s="283"/>
      <c r="D629" s="323" t="s">
        <v>501</v>
      </c>
      <c r="E629" s="283">
        <v>26.25</v>
      </c>
      <c r="F629" s="260" t="s">
        <v>166</v>
      </c>
      <c r="G629" s="283">
        <v>4</v>
      </c>
      <c r="H629" s="260" t="s">
        <v>166</v>
      </c>
      <c r="I629" s="283">
        <v>1</v>
      </c>
      <c r="J629" s="260">
        <v>1</v>
      </c>
      <c r="K629" s="260">
        <v>1</v>
      </c>
      <c r="L629" s="260" t="s">
        <v>167</v>
      </c>
      <c r="M629" s="353">
        <f t="shared" si="33"/>
        <v>105</v>
      </c>
      <c r="N629" s="313" t="str">
        <f t="shared" ref="N629:N632" si="34">$F$593</f>
        <v>M2</v>
      </c>
    </row>
    <row r="630" spans="1:14">
      <c r="A630" s="254"/>
      <c r="B630" s="260"/>
      <c r="C630" s="283"/>
      <c r="D630" s="323" t="s">
        <v>502</v>
      </c>
      <c r="E630" s="283">
        <v>2.95</v>
      </c>
      <c r="F630" s="260" t="s">
        <v>166</v>
      </c>
      <c r="G630" s="283">
        <v>4</v>
      </c>
      <c r="H630" s="260" t="s">
        <v>166</v>
      </c>
      <c r="I630" s="283">
        <v>1</v>
      </c>
      <c r="J630" s="260">
        <v>1</v>
      </c>
      <c r="K630" s="260">
        <v>1</v>
      </c>
      <c r="L630" s="260" t="s">
        <v>167</v>
      </c>
      <c r="M630" s="353">
        <f t="shared" si="33"/>
        <v>11.8</v>
      </c>
      <c r="N630" s="313" t="str">
        <f t="shared" si="34"/>
        <v>M2</v>
      </c>
    </row>
    <row r="631" spans="1:14">
      <c r="A631" s="254"/>
      <c r="B631" s="260"/>
      <c r="C631" s="283"/>
      <c r="D631" s="323" t="s">
        <v>503</v>
      </c>
      <c r="E631" s="283">
        <v>11.5</v>
      </c>
      <c r="F631" s="260" t="s">
        <v>166</v>
      </c>
      <c r="G631" s="283">
        <v>4</v>
      </c>
      <c r="H631" s="260" t="s">
        <v>166</v>
      </c>
      <c r="I631" s="283">
        <v>1</v>
      </c>
      <c r="J631" s="260">
        <v>1</v>
      </c>
      <c r="K631" s="260">
        <v>1</v>
      </c>
      <c r="L631" s="260" t="s">
        <v>167</v>
      </c>
      <c r="M631" s="353">
        <f t="shared" si="33"/>
        <v>46</v>
      </c>
      <c r="N631" s="313" t="str">
        <f t="shared" si="34"/>
        <v>M2</v>
      </c>
    </row>
    <row r="632" spans="1:14">
      <c r="A632" s="254"/>
      <c r="B632" s="260"/>
      <c r="C632" s="283"/>
      <c r="D632" s="323" t="s">
        <v>511</v>
      </c>
      <c r="E632" s="283">
        <v>4.3</v>
      </c>
      <c r="F632" s="260" t="s">
        <v>166</v>
      </c>
      <c r="G632" s="283">
        <v>1.9</v>
      </c>
      <c r="H632" s="260" t="s">
        <v>166</v>
      </c>
      <c r="I632" s="283">
        <v>1</v>
      </c>
      <c r="J632" s="260">
        <v>1</v>
      </c>
      <c r="K632" s="260">
        <v>6</v>
      </c>
      <c r="L632" s="260" t="s">
        <v>167</v>
      </c>
      <c r="M632" s="353">
        <f t="shared" si="33"/>
        <v>49.02</v>
      </c>
      <c r="N632" s="313" t="str">
        <f t="shared" si="34"/>
        <v>M2</v>
      </c>
    </row>
    <row r="633" spans="1:14">
      <c r="A633" s="254"/>
      <c r="B633" s="260"/>
      <c r="C633" s="283"/>
      <c r="D633" s="323" t="s">
        <v>512</v>
      </c>
      <c r="E633" s="283">
        <v>11.5</v>
      </c>
      <c r="F633" s="260" t="s">
        <v>166</v>
      </c>
      <c r="G633" s="283">
        <v>1.9</v>
      </c>
      <c r="H633" s="260" t="s">
        <v>166</v>
      </c>
      <c r="I633" s="283">
        <v>1</v>
      </c>
      <c r="J633" s="260">
        <v>1</v>
      </c>
      <c r="K633" s="260">
        <v>2</v>
      </c>
      <c r="L633" s="260" t="s">
        <v>167</v>
      </c>
      <c r="M633" s="353">
        <f t="shared" si="33"/>
        <v>43.7</v>
      </c>
      <c r="N633" s="313" t="str">
        <f>F629</f>
        <v>x</v>
      </c>
    </row>
    <row r="634" spans="1:14">
      <c r="A634" s="254"/>
      <c r="B634" s="260"/>
      <c r="C634" s="283"/>
      <c r="D634" s="323"/>
      <c r="E634" s="283"/>
      <c r="F634" s="260"/>
      <c r="G634" s="283"/>
      <c r="H634" s="260"/>
      <c r="I634" s="283"/>
      <c r="J634" s="260"/>
      <c r="K634" s="260"/>
      <c r="L634" s="260"/>
      <c r="M634" s="284"/>
      <c r="N634" s="307"/>
    </row>
    <row r="635" spans="1:14">
      <c r="A635" s="254"/>
      <c r="B635" s="260"/>
      <c r="C635" s="283"/>
      <c r="D635" s="323"/>
      <c r="E635" s="283"/>
      <c r="F635" s="260"/>
      <c r="G635" s="283"/>
      <c r="H635" s="260"/>
      <c r="I635" s="283"/>
      <c r="J635" s="260"/>
      <c r="K635" s="329" t="s">
        <v>193</v>
      </c>
      <c r="L635" s="260" t="s">
        <v>167</v>
      </c>
      <c r="M635" s="326">
        <f>ROUND(SUM(M628:M634),2)</f>
        <v>324.32</v>
      </c>
      <c r="N635" s="317" t="str">
        <f>F625</f>
        <v>M2</v>
      </c>
    </row>
    <row r="636" spans="1:14">
      <c r="A636" s="324"/>
      <c r="B636" s="260"/>
      <c r="C636" s="283"/>
      <c r="D636" s="323"/>
      <c r="E636" s="283"/>
      <c r="F636" s="260"/>
      <c r="G636" s="283"/>
      <c r="H636" s="260"/>
      <c r="I636" s="283"/>
      <c r="J636" s="260"/>
      <c r="K636" s="329"/>
      <c r="L636" s="260"/>
      <c r="M636" s="326"/>
      <c r="N636" s="317"/>
    </row>
    <row r="637" spans="1:14">
      <c r="A637" s="254"/>
      <c r="B637" s="128" t="s">
        <v>520</v>
      </c>
      <c r="C637" s="385" t="s">
        <v>521</v>
      </c>
      <c r="D637" s="126" t="s">
        <v>522</v>
      </c>
      <c r="E637" s="113"/>
      <c r="F637" s="127" t="s">
        <v>190</v>
      </c>
      <c r="G637" s="290"/>
      <c r="H637" s="290"/>
      <c r="I637" s="290"/>
      <c r="J637" s="290"/>
      <c r="K637" s="290"/>
      <c r="L637" s="290"/>
      <c r="M637" s="175"/>
      <c r="N637" s="281"/>
    </row>
    <row r="638" spans="1:14">
      <c r="A638" s="254"/>
      <c r="B638" s="260"/>
      <c r="C638" s="260"/>
      <c r="D638" s="291"/>
      <c r="E638" s="267" t="s">
        <v>191</v>
      </c>
      <c r="F638" s="291">
        <v>89.53</v>
      </c>
      <c r="G638" s="293" t="s">
        <v>163</v>
      </c>
      <c r="H638" s="255" t="str">
        <f>C637</f>
        <v>COMP.02</v>
      </c>
      <c r="I638" s="261"/>
      <c r="J638" s="261" t="s">
        <v>175</v>
      </c>
      <c r="K638" s="261"/>
      <c r="L638" s="261"/>
      <c r="M638" s="260"/>
      <c r="N638" s="281"/>
    </row>
    <row r="639" spans="1:14">
      <c r="A639" s="254"/>
      <c r="B639" s="260"/>
      <c r="C639" s="261"/>
      <c r="D639" s="263"/>
      <c r="E639" s="261"/>
      <c r="F639" s="261"/>
      <c r="G639" s="261"/>
      <c r="H639" s="260"/>
      <c r="I639" s="261"/>
      <c r="J639" s="261"/>
      <c r="K639" s="261"/>
      <c r="L639" s="261"/>
      <c r="M639" s="260"/>
      <c r="N639" s="281"/>
    </row>
    <row r="640" spans="1:14">
      <c r="A640" s="254"/>
      <c r="B640" s="260"/>
      <c r="C640" s="283"/>
      <c r="D640" s="323" t="s">
        <v>523</v>
      </c>
      <c r="E640" s="283">
        <v>4.3499999999999996</v>
      </c>
      <c r="F640" s="260" t="s">
        <v>166</v>
      </c>
      <c r="G640" s="283">
        <v>1</v>
      </c>
      <c r="H640" s="260" t="s">
        <v>166</v>
      </c>
      <c r="I640" s="283">
        <v>1</v>
      </c>
      <c r="J640" s="260">
        <v>3</v>
      </c>
      <c r="K640" s="260">
        <v>2</v>
      </c>
      <c r="L640" s="260" t="s">
        <v>167</v>
      </c>
      <c r="M640" s="353">
        <f>ROUND(E640*G640*I640*J640*K640,2)</f>
        <v>26.1</v>
      </c>
      <c r="N640" s="313" t="str">
        <f>$F$637</f>
        <v>M</v>
      </c>
    </row>
    <row r="641" spans="1:14">
      <c r="A641" s="324" t="s">
        <v>237</v>
      </c>
      <c r="B641" s="260"/>
      <c r="C641" s="283"/>
      <c r="D641" s="323" t="s">
        <v>524</v>
      </c>
      <c r="E641" s="283">
        <v>26</v>
      </c>
      <c r="F641" s="260" t="s">
        <v>166</v>
      </c>
      <c r="G641" s="283">
        <v>1</v>
      </c>
      <c r="H641" s="260" t="s">
        <v>166</v>
      </c>
      <c r="I641" s="283">
        <v>1</v>
      </c>
      <c r="J641" s="260">
        <v>1</v>
      </c>
      <c r="K641" s="260">
        <v>3</v>
      </c>
      <c r="L641" s="260" t="s">
        <v>167</v>
      </c>
      <c r="M641" s="353">
        <f>ROUND(E641*G641*I641*J641*K641,2)</f>
        <v>78</v>
      </c>
      <c r="N641" s="313" t="str">
        <f t="shared" ref="N641:N645" si="35">$F$637</f>
        <v>M</v>
      </c>
    </row>
    <row r="642" spans="1:14">
      <c r="A642" s="254"/>
      <c r="B642" s="260"/>
      <c r="C642" s="283"/>
      <c r="D642" s="323" t="s">
        <v>524</v>
      </c>
      <c r="E642" s="283">
        <v>11.5</v>
      </c>
      <c r="F642" s="260" t="s">
        <v>166</v>
      </c>
      <c r="G642" s="283">
        <v>1</v>
      </c>
      <c r="H642" s="260" t="s">
        <v>166</v>
      </c>
      <c r="I642" s="283">
        <v>1</v>
      </c>
      <c r="J642" s="260">
        <v>1</v>
      </c>
      <c r="K642" s="260">
        <v>3</v>
      </c>
      <c r="L642" s="260" t="s">
        <v>167</v>
      </c>
      <c r="M642" s="353">
        <f>ROUND(E642*G642*I642*J642*K642,2)</f>
        <v>34.5</v>
      </c>
      <c r="N642" s="313" t="str">
        <f t="shared" si="35"/>
        <v>M</v>
      </c>
    </row>
    <row r="643" spans="1:14">
      <c r="A643" s="254"/>
      <c r="B643" s="260"/>
      <c r="C643" s="283"/>
      <c r="D643" s="323" t="s">
        <v>524</v>
      </c>
      <c r="E643" s="283">
        <v>2.95</v>
      </c>
      <c r="F643" s="260" t="s">
        <v>166</v>
      </c>
      <c r="G643" s="283">
        <v>1</v>
      </c>
      <c r="H643" s="260" t="s">
        <v>166</v>
      </c>
      <c r="I643" s="283">
        <v>1</v>
      </c>
      <c r="J643" s="260">
        <v>1</v>
      </c>
      <c r="K643" s="260">
        <v>3</v>
      </c>
      <c r="L643" s="260" t="s">
        <v>167</v>
      </c>
      <c r="M643" s="353">
        <f>ROUND(E643*G643*I643*J643*K643,2)</f>
        <v>8.85</v>
      </c>
      <c r="N643" s="313" t="str">
        <f t="shared" si="35"/>
        <v>M</v>
      </c>
    </row>
    <row r="644" spans="1:14">
      <c r="A644" s="254"/>
      <c r="B644" s="260"/>
      <c r="C644" s="283"/>
      <c r="D644" s="323"/>
      <c r="E644" s="283"/>
      <c r="F644" s="260"/>
      <c r="G644" s="283"/>
      <c r="H644" s="260"/>
      <c r="I644" s="283"/>
      <c r="J644" s="260"/>
      <c r="K644" s="260"/>
      <c r="L644" s="260"/>
      <c r="M644" s="284"/>
      <c r="N644" s="307"/>
    </row>
    <row r="645" spans="1:14">
      <c r="A645" s="254"/>
      <c r="B645" s="260"/>
      <c r="C645" s="283"/>
      <c r="D645" s="323"/>
      <c r="E645" s="283"/>
      <c r="F645" s="260"/>
      <c r="G645" s="283"/>
      <c r="H645" s="260"/>
      <c r="I645" s="283"/>
      <c r="J645" s="260"/>
      <c r="K645" s="329" t="s">
        <v>193</v>
      </c>
      <c r="L645" s="260" t="s">
        <v>167</v>
      </c>
      <c r="M645" s="326">
        <f>ROUND(SUM(M640:M644),2)</f>
        <v>147.44999999999999</v>
      </c>
      <c r="N645" s="317" t="str">
        <f t="shared" si="35"/>
        <v>M</v>
      </c>
    </row>
    <row r="646" spans="1:14">
      <c r="A646" s="254"/>
      <c r="B646" s="261"/>
      <c r="C646" s="261"/>
      <c r="D646" s="261"/>
      <c r="E646" s="261"/>
      <c r="F646" s="261"/>
      <c r="G646" s="261"/>
      <c r="H646" s="260"/>
      <c r="I646" s="261"/>
      <c r="J646" s="261"/>
      <c r="K646" s="261"/>
      <c r="L646" s="261"/>
      <c r="M646" s="260"/>
      <c r="N646" s="281"/>
    </row>
    <row r="647" spans="1:14" ht="39.6">
      <c r="A647" s="254"/>
      <c r="B647" s="128" t="s">
        <v>525</v>
      </c>
      <c r="C647" s="122" t="s">
        <v>526</v>
      </c>
      <c r="D647" s="126" t="s">
        <v>527</v>
      </c>
      <c r="E647" s="113"/>
      <c r="F647" s="127" t="s">
        <v>197</v>
      </c>
      <c r="G647" s="290"/>
      <c r="H647" s="290"/>
      <c r="I647" s="290"/>
      <c r="J647" s="290"/>
      <c r="K647" s="290"/>
      <c r="L647" s="290"/>
      <c r="M647" s="175"/>
      <c r="N647" s="281"/>
    </row>
    <row r="648" spans="1:14">
      <c r="A648" s="254"/>
      <c r="B648" s="260"/>
      <c r="C648" s="260"/>
      <c r="D648" s="291"/>
      <c r="E648" s="267" t="s">
        <v>179</v>
      </c>
      <c r="F648" s="296">
        <v>38.61</v>
      </c>
      <c r="G648" s="293" t="s">
        <v>163</v>
      </c>
      <c r="H648" s="255" t="str">
        <f>C647</f>
        <v>ED-50763</v>
      </c>
      <c r="I648" s="261"/>
      <c r="J648" s="261" t="s">
        <v>175</v>
      </c>
      <c r="K648" s="261"/>
      <c r="L648" s="261"/>
      <c r="M648" s="260"/>
      <c r="N648" s="281"/>
    </row>
    <row r="649" spans="1:14">
      <c r="A649" s="254"/>
      <c r="B649" s="260"/>
      <c r="C649" s="261"/>
      <c r="D649" s="263"/>
      <c r="E649" s="261"/>
      <c r="F649" s="261"/>
      <c r="G649" s="261"/>
      <c r="H649" s="260"/>
      <c r="I649" s="261"/>
      <c r="J649" s="261"/>
      <c r="K649" s="261"/>
      <c r="L649" s="261"/>
      <c r="M649" s="260"/>
      <c r="N649" s="281"/>
    </row>
    <row r="650" spans="1:14">
      <c r="A650" s="254"/>
      <c r="B650" s="260"/>
      <c r="C650" s="283"/>
      <c r="D650" s="323" t="s">
        <v>528</v>
      </c>
      <c r="E650" s="283">
        <f>M609</f>
        <v>61.92</v>
      </c>
      <c r="F650" s="260" t="s">
        <v>166</v>
      </c>
      <c r="G650" s="283">
        <v>1</v>
      </c>
      <c r="H650" s="260" t="s">
        <v>166</v>
      </c>
      <c r="I650" s="283">
        <v>1</v>
      </c>
      <c r="J650" s="260">
        <v>1</v>
      </c>
      <c r="K650" s="260">
        <v>1</v>
      </c>
      <c r="L650" s="260" t="s">
        <v>167</v>
      </c>
      <c r="M650" s="284">
        <f>ROUND(E650*G650*I650*J650*K650,2)</f>
        <v>61.92</v>
      </c>
      <c r="N650" s="307" t="str">
        <f>F647</f>
        <v>M2</v>
      </c>
    </row>
    <row r="651" spans="1:14">
      <c r="A651" s="254"/>
      <c r="B651" s="260"/>
      <c r="C651" s="283"/>
      <c r="D651" s="263"/>
      <c r="E651" s="283"/>
      <c r="F651" s="260"/>
      <c r="G651" s="283"/>
      <c r="H651" s="260"/>
      <c r="I651" s="283"/>
      <c r="J651" s="260"/>
      <c r="K651" s="329"/>
      <c r="L651" s="260"/>
      <c r="M651" s="326"/>
      <c r="N651" s="317"/>
    </row>
    <row r="652" spans="1:14" ht="26.4">
      <c r="A652" s="254"/>
      <c r="B652" s="128" t="s">
        <v>529</v>
      </c>
      <c r="C652" s="122" t="s">
        <v>530</v>
      </c>
      <c r="D652" s="126" t="s">
        <v>531</v>
      </c>
      <c r="E652" s="113"/>
      <c r="F652" s="127" t="s">
        <v>197</v>
      </c>
      <c r="G652" s="290"/>
      <c r="H652" s="290"/>
      <c r="I652" s="290"/>
      <c r="J652" s="290"/>
      <c r="K652" s="290"/>
      <c r="L652" s="290"/>
      <c r="M652" s="175"/>
      <c r="N652" s="281"/>
    </row>
    <row r="653" spans="1:14">
      <c r="A653" s="254"/>
      <c r="B653" s="260"/>
      <c r="C653" s="260"/>
      <c r="D653" s="291"/>
      <c r="E653" s="267" t="s">
        <v>179</v>
      </c>
      <c r="F653" s="296">
        <v>692.17</v>
      </c>
      <c r="G653" s="293" t="s">
        <v>163</v>
      </c>
      <c r="H653" s="255" t="str">
        <f>C652</f>
        <v xml:space="preserve">ED-48533 </v>
      </c>
      <c r="I653" s="261"/>
      <c r="J653" s="261" t="s">
        <v>175</v>
      </c>
      <c r="K653" s="261"/>
      <c r="L653" s="261"/>
      <c r="M653" s="260"/>
      <c r="N653" s="281"/>
    </row>
    <row r="654" spans="1:14">
      <c r="A654" s="254"/>
      <c r="B654" s="260"/>
      <c r="C654" s="261"/>
      <c r="D654" s="263"/>
      <c r="E654" s="261"/>
      <c r="F654" s="261"/>
      <c r="G654" s="261"/>
      <c r="H654" s="260"/>
      <c r="I654" s="261"/>
      <c r="J654" s="261"/>
      <c r="K654" s="261"/>
      <c r="L654" s="261"/>
      <c r="M654" s="260"/>
      <c r="N654" s="281"/>
    </row>
    <row r="655" spans="1:14">
      <c r="A655" s="254"/>
      <c r="B655" s="260"/>
      <c r="C655" s="283"/>
      <c r="D655" s="323" t="s">
        <v>532</v>
      </c>
      <c r="E655" s="283">
        <v>0.63</v>
      </c>
      <c r="F655" s="260" t="s">
        <v>166</v>
      </c>
      <c r="G655" s="283">
        <v>1.8</v>
      </c>
      <c r="H655" s="260" t="s">
        <v>166</v>
      </c>
      <c r="I655" s="283">
        <v>1</v>
      </c>
      <c r="J655" s="260">
        <v>1</v>
      </c>
      <c r="K655" s="260">
        <v>6</v>
      </c>
      <c r="L655" s="260" t="s">
        <v>167</v>
      </c>
      <c r="M655" s="353">
        <f>ROUND(E655*G655*I655*J655*K655,2)</f>
        <v>6.8</v>
      </c>
      <c r="N655" s="313" t="str">
        <f>$F$652</f>
        <v>M2</v>
      </c>
    </row>
    <row r="656" spans="1:14">
      <c r="A656" s="254"/>
      <c r="B656" s="260"/>
      <c r="C656" s="283"/>
      <c r="D656" s="323" t="s">
        <v>533</v>
      </c>
      <c r="E656" s="283">
        <v>2.5499999999999998</v>
      </c>
      <c r="F656" s="260" t="s">
        <v>166</v>
      </c>
      <c r="G656" s="283">
        <v>1.8</v>
      </c>
      <c r="H656" s="260" t="s">
        <v>166</v>
      </c>
      <c r="I656" s="283">
        <v>1</v>
      </c>
      <c r="J656" s="260">
        <v>1</v>
      </c>
      <c r="K656" s="260">
        <v>2</v>
      </c>
      <c r="L656" s="260" t="s">
        <v>167</v>
      </c>
      <c r="M656" s="353">
        <f>ROUND(E656*G656*I656*J656*K656,2)</f>
        <v>9.18</v>
      </c>
      <c r="N656" s="313" t="str">
        <f t="shared" ref="N656:N659" si="36">$F$652</f>
        <v>M2</v>
      </c>
    </row>
    <row r="657" spans="1:14">
      <c r="A657" s="324" t="s">
        <v>237</v>
      </c>
      <c r="B657" s="260"/>
      <c r="C657" s="283"/>
      <c r="D657" s="323" t="s">
        <v>534</v>
      </c>
      <c r="E657" s="283">
        <v>0.35</v>
      </c>
      <c r="F657" s="260" t="s">
        <v>166</v>
      </c>
      <c r="G657" s="283">
        <v>1.8</v>
      </c>
      <c r="H657" s="260" t="s">
        <v>166</v>
      </c>
      <c r="I657" s="283">
        <v>1</v>
      </c>
      <c r="J657" s="260">
        <v>4</v>
      </c>
      <c r="K657" s="260">
        <v>2</v>
      </c>
      <c r="L657" s="260" t="s">
        <v>167</v>
      </c>
      <c r="M657" s="353">
        <f>ROUND(E657*G657*I657*J657*K657,2)</f>
        <v>5.04</v>
      </c>
      <c r="N657" s="313" t="str">
        <f t="shared" si="36"/>
        <v>M2</v>
      </c>
    </row>
    <row r="658" spans="1:14">
      <c r="A658" s="254"/>
      <c r="B658" s="260"/>
      <c r="C658" s="283"/>
      <c r="D658" s="263"/>
      <c r="E658" s="283"/>
      <c r="F658" s="260"/>
      <c r="G658" s="283"/>
      <c r="H658" s="260"/>
      <c r="I658" s="283"/>
      <c r="J658" s="260"/>
      <c r="K658" s="260"/>
      <c r="L658" s="260"/>
      <c r="M658" s="284"/>
      <c r="N658" s="307"/>
    </row>
    <row r="659" spans="1:14">
      <c r="A659" s="254"/>
      <c r="B659" s="260"/>
      <c r="C659" s="283"/>
      <c r="D659" s="263"/>
      <c r="E659" s="283"/>
      <c r="F659" s="260"/>
      <c r="G659" s="283"/>
      <c r="H659" s="260"/>
      <c r="I659" s="283"/>
      <c r="J659" s="260"/>
      <c r="K659" s="329" t="s">
        <v>193</v>
      </c>
      <c r="L659" s="260" t="s">
        <v>167</v>
      </c>
      <c r="M659" s="326">
        <f>ROUND(SUM(M654:M658),2)</f>
        <v>21.02</v>
      </c>
      <c r="N659" s="307" t="str">
        <f t="shared" si="36"/>
        <v>M2</v>
      </c>
    </row>
    <row r="660" spans="1:14">
      <c r="A660" s="254"/>
      <c r="B660" s="260"/>
      <c r="C660" s="283"/>
      <c r="D660" s="263"/>
      <c r="E660" s="283"/>
      <c r="F660" s="260"/>
      <c r="G660" s="283"/>
      <c r="H660" s="260"/>
      <c r="I660" s="283"/>
      <c r="J660" s="260"/>
      <c r="K660" s="329"/>
      <c r="L660" s="260"/>
      <c r="M660" s="326"/>
      <c r="N660" s="317"/>
    </row>
    <row r="661" spans="1:14" ht="26.4">
      <c r="A661" s="254"/>
      <c r="B661" s="128" t="s">
        <v>535</v>
      </c>
      <c r="C661" s="122" t="s">
        <v>536</v>
      </c>
      <c r="D661" s="126" t="s">
        <v>537</v>
      </c>
      <c r="E661" s="113"/>
      <c r="F661" s="122" t="s">
        <v>190</v>
      </c>
      <c r="G661" s="290"/>
      <c r="H661" s="290"/>
      <c r="I661" s="290"/>
      <c r="J661" s="290"/>
      <c r="K661" s="290"/>
      <c r="L661" s="290"/>
      <c r="M661" s="175"/>
      <c r="N661" s="281"/>
    </row>
    <row r="662" spans="1:14">
      <c r="A662" s="324" t="s">
        <v>237</v>
      </c>
      <c r="B662" s="260"/>
      <c r="C662" s="260"/>
      <c r="D662" s="291"/>
      <c r="E662" s="299" t="s">
        <v>191</v>
      </c>
      <c r="F662" s="296">
        <v>254.74</v>
      </c>
      <c r="G662" s="293" t="s">
        <v>163</v>
      </c>
      <c r="H662" s="255" t="str">
        <f>C661</f>
        <v>ED-48353</v>
      </c>
      <c r="I662" s="261"/>
      <c r="J662" s="261" t="s">
        <v>175</v>
      </c>
      <c r="K662" s="261"/>
      <c r="L662" s="261"/>
      <c r="M662" s="260"/>
      <c r="N662" s="281"/>
    </row>
    <row r="663" spans="1:14">
      <c r="A663" s="254"/>
      <c r="B663" s="260"/>
      <c r="C663" s="261"/>
      <c r="D663" s="263"/>
      <c r="E663" s="261"/>
      <c r="F663" s="261"/>
      <c r="G663" s="261"/>
      <c r="H663" s="260"/>
      <c r="I663" s="261"/>
      <c r="J663" s="261"/>
      <c r="K663" s="261"/>
      <c r="L663" s="261"/>
      <c r="M663" s="260"/>
      <c r="N663" s="281"/>
    </row>
    <row r="664" spans="1:14">
      <c r="A664" s="254"/>
      <c r="B664" s="260"/>
      <c r="C664" s="283"/>
      <c r="D664" s="323" t="s">
        <v>538</v>
      </c>
      <c r="E664" s="283">
        <v>1</v>
      </c>
      <c r="F664" s="260" t="s">
        <v>166</v>
      </c>
      <c r="G664" s="283">
        <v>1</v>
      </c>
      <c r="H664" s="260" t="s">
        <v>166</v>
      </c>
      <c r="I664" s="283">
        <v>1</v>
      </c>
      <c r="J664" s="260">
        <v>1</v>
      </c>
      <c r="K664" s="260">
        <v>1</v>
      </c>
      <c r="L664" s="260" t="s">
        <v>167</v>
      </c>
      <c r="M664" s="284">
        <f>ROUND(E664*G664*I664*J664*K664,2)</f>
        <v>1</v>
      </c>
      <c r="N664" s="307" t="str">
        <f>F661</f>
        <v>M</v>
      </c>
    </row>
    <row r="665" spans="1:14">
      <c r="A665" s="254"/>
      <c r="B665" s="260"/>
      <c r="C665" s="260"/>
      <c r="D665" s="260"/>
      <c r="E665" s="260"/>
      <c r="F665" s="260"/>
      <c r="G665" s="260"/>
      <c r="H665" s="260"/>
      <c r="I665" s="260"/>
      <c r="J665" s="260"/>
      <c r="K665" s="260"/>
      <c r="L665" s="260"/>
      <c r="M665" s="260"/>
      <c r="N665" s="281"/>
    </row>
    <row r="666" spans="1:14">
      <c r="A666" s="254"/>
      <c r="B666" s="139" t="s">
        <v>539</v>
      </c>
      <c r="C666" s="135"/>
      <c r="D666" s="140" t="s">
        <v>540</v>
      </c>
      <c r="E666" s="261"/>
      <c r="F666" s="261"/>
      <c r="G666" s="261"/>
      <c r="H666" s="260"/>
      <c r="I666" s="261"/>
      <c r="J666" s="261"/>
      <c r="K666" s="261"/>
      <c r="L666" s="261"/>
      <c r="M666" s="260"/>
      <c r="N666" s="281"/>
    </row>
    <row r="667" spans="1:14">
      <c r="A667" s="254"/>
      <c r="B667" s="260"/>
      <c r="C667" s="283"/>
      <c r="D667" s="323"/>
      <c r="E667" s="283"/>
      <c r="F667" s="260"/>
      <c r="G667" s="283"/>
      <c r="H667" s="260"/>
      <c r="I667" s="283"/>
      <c r="J667" s="260"/>
      <c r="K667" s="260"/>
      <c r="L667" s="260"/>
      <c r="M667" s="284"/>
      <c r="N667" s="307"/>
    </row>
    <row r="668" spans="1:14" ht="66">
      <c r="A668" s="254"/>
      <c r="B668" s="128" t="s">
        <v>541</v>
      </c>
      <c r="C668" s="122" t="s">
        <v>542</v>
      </c>
      <c r="D668" s="126" t="s">
        <v>543</v>
      </c>
      <c r="E668" s="113"/>
      <c r="F668" s="127" t="s">
        <v>322</v>
      </c>
      <c r="G668" s="290"/>
      <c r="H668" s="290"/>
      <c r="I668" s="290"/>
      <c r="J668" s="290"/>
      <c r="K668" s="290"/>
      <c r="L668" s="290"/>
      <c r="M668" s="175"/>
      <c r="N668" s="281"/>
    </row>
    <row r="669" spans="1:14">
      <c r="A669" s="254"/>
      <c r="B669" s="260"/>
      <c r="C669" s="260"/>
      <c r="D669" s="291"/>
      <c r="E669" s="267" t="s">
        <v>323</v>
      </c>
      <c r="F669" s="296">
        <v>428.41</v>
      </c>
      <c r="G669" s="293" t="s">
        <v>163</v>
      </c>
      <c r="H669" s="255" t="str">
        <f>C668</f>
        <v>ED-50283</v>
      </c>
      <c r="I669" s="261"/>
      <c r="J669" s="261" t="s">
        <v>175</v>
      </c>
      <c r="K669" s="261"/>
      <c r="L669" s="261"/>
      <c r="M669" s="260"/>
      <c r="N669" s="281"/>
    </row>
    <row r="670" spans="1:14">
      <c r="A670" s="254"/>
      <c r="B670" s="260"/>
      <c r="C670" s="261"/>
      <c r="D670" s="263"/>
      <c r="E670" s="261"/>
      <c r="F670" s="261"/>
      <c r="G670" s="261"/>
      <c r="H670" s="260"/>
      <c r="I670" s="261"/>
      <c r="J670" s="261"/>
      <c r="K670" s="261"/>
      <c r="L670" s="261"/>
      <c r="M670" s="260"/>
      <c r="N670" s="281"/>
    </row>
    <row r="671" spans="1:14">
      <c r="A671" s="254"/>
      <c r="B671" s="260"/>
      <c r="C671" s="283"/>
      <c r="D671" s="323" t="s">
        <v>544</v>
      </c>
      <c r="E671" s="283">
        <v>1</v>
      </c>
      <c r="F671" s="260" t="s">
        <v>166</v>
      </c>
      <c r="G671" s="283">
        <v>1</v>
      </c>
      <c r="H671" s="260" t="s">
        <v>166</v>
      </c>
      <c r="I671" s="283">
        <v>1</v>
      </c>
      <c r="J671" s="309">
        <v>1</v>
      </c>
      <c r="K671" s="309">
        <v>1</v>
      </c>
      <c r="L671" s="260" t="s">
        <v>167</v>
      </c>
      <c r="M671" s="284">
        <f>ROUND(E671*G671*I671*J671*K671,2)</f>
        <v>1</v>
      </c>
      <c r="N671" s="307" t="str">
        <f>F668</f>
        <v>UNID.</v>
      </c>
    </row>
    <row r="672" spans="1:14" ht="35.4" customHeight="1">
      <c r="A672" s="254"/>
      <c r="B672" s="260"/>
      <c r="C672" s="283"/>
      <c r="D672" s="323"/>
      <c r="E672" s="283"/>
      <c r="F672" s="260"/>
      <c r="G672" s="283"/>
      <c r="H672" s="260"/>
      <c r="I672" s="283"/>
      <c r="J672" s="260"/>
      <c r="K672" s="260"/>
      <c r="L672" s="260"/>
      <c r="M672" s="284"/>
      <c r="N672" s="307"/>
    </row>
    <row r="673" spans="1:14" ht="52.8">
      <c r="A673" s="254"/>
      <c r="B673" s="128" t="s">
        <v>545</v>
      </c>
      <c r="C673" s="122" t="s">
        <v>546</v>
      </c>
      <c r="D673" s="126" t="s">
        <v>547</v>
      </c>
      <c r="E673" s="113"/>
      <c r="F673" s="127" t="s">
        <v>197</v>
      </c>
      <c r="G673" s="290"/>
      <c r="H673" s="290"/>
      <c r="I673" s="290"/>
      <c r="J673" s="290"/>
      <c r="K673" s="290"/>
      <c r="L673" s="290"/>
      <c r="M673" s="175"/>
      <c r="N673" s="281"/>
    </row>
    <row r="674" spans="1:14">
      <c r="A674" s="254"/>
      <c r="B674" s="260"/>
      <c r="C674" s="260"/>
      <c r="D674" s="291"/>
      <c r="E674" s="267" t="s">
        <v>179</v>
      </c>
      <c r="F674" s="296">
        <v>410.61</v>
      </c>
      <c r="G674" s="293" t="s">
        <v>163</v>
      </c>
      <c r="H674" s="255" t="str">
        <f>C673</f>
        <v>ED-21095</v>
      </c>
      <c r="I674" s="261"/>
      <c r="J674" s="261" t="s">
        <v>175</v>
      </c>
      <c r="K674" s="261"/>
      <c r="L674" s="261"/>
      <c r="M674" s="260"/>
      <c r="N674" s="281"/>
    </row>
    <row r="675" spans="1:14">
      <c r="A675" s="254"/>
      <c r="B675" s="260"/>
      <c r="C675" s="261"/>
      <c r="D675" s="263"/>
      <c r="E675" s="261"/>
      <c r="F675" s="261"/>
      <c r="G675" s="261"/>
      <c r="H675" s="260"/>
      <c r="I675" s="261"/>
      <c r="J675" s="261"/>
      <c r="K675" s="261"/>
      <c r="L675" s="261"/>
      <c r="M675" s="260"/>
      <c r="N675" s="281"/>
    </row>
    <row r="676" spans="1:14">
      <c r="A676" s="254"/>
      <c r="B676" s="260"/>
      <c r="C676" s="283"/>
      <c r="D676" s="323" t="s">
        <v>429</v>
      </c>
      <c r="E676" s="283">
        <v>2.2000000000000002</v>
      </c>
      <c r="F676" s="260" t="s">
        <v>166</v>
      </c>
      <c r="G676" s="283">
        <v>0.6</v>
      </c>
      <c r="H676" s="260" t="s">
        <v>166</v>
      </c>
      <c r="I676" s="283">
        <v>1</v>
      </c>
      <c r="J676" s="260">
        <v>1</v>
      </c>
      <c r="K676" s="260">
        <v>2</v>
      </c>
      <c r="L676" s="260" t="s">
        <v>167</v>
      </c>
      <c r="M676" s="284">
        <f>ROUND(E676*G676*I676*J676*K676,2)</f>
        <v>2.64</v>
      </c>
      <c r="N676" s="307" t="str">
        <f>F673</f>
        <v>M2</v>
      </c>
    </row>
    <row r="677" spans="1:14">
      <c r="A677" s="254"/>
      <c r="B677" s="260"/>
      <c r="C677" s="283"/>
      <c r="D677" s="323"/>
      <c r="E677" s="283"/>
      <c r="F677" s="260"/>
      <c r="G677" s="283"/>
      <c r="H677" s="260"/>
      <c r="I677" s="283"/>
      <c r="J677" s="260"/>
      <c r="K677" s="260"/>
      <c r="L677" s="260"/>
      <c r="M677" s="284"/>
      <c r="N677" s="307"/>
    </row>
    <row r="678" spans="1:14" ht="26.4">
      <c r="A678" s="254"/>
      <c r="B678" s="128" t="s">
        <v>548</v>
      </c>
      <c r="C678" s="122" t="s">
        <v>549</v>
      </c>
      <c r="D678" s="126" t="s">
        <v>550</v>
      </c>
      <c r="E678" s="113"/>
      <c r="F678" s="127" t="s">
        <v>322</v>
      </c>
      <c r="G678" s="290"/>
      <c r="H678" s="290"/>
      <c r="I678" s="290"/>
      <c r="J678" s="290"/>
      <c r="K678" s="290"/>
      <c r="L678" s="290"/>
      <c r="M678" s="175"/>
      <c r="N678" s="281"/>
    </row>
    <row r="679" spans="1:14">
      <c r="A679" s="254"/>
      <c r="B679" s="260"/>
      <c r="C679" s="260"/>
      <c r="D679" s="291"/>
      <c r="E679" s="267" t="s">
        <v>323</v>
      </c>
      <c r="F679" s="296">
        <v>127.63</v>
      </c>
      <c r="G679" s="293" t="s">
        <v>163</v>
      </c>
      <c r="H679" s="255" t="str">
        <f>C678</f>
        <v>ED-48342</v>
      </c>
      <c r="I679" s="261"/>
      <c r="J679" s="261" t="s">
        <v>175</v>
      </c>
      <c r="K679" s="261"/>
      <c r="L679" s="261"/>
      <c r="M679" s="260"/>
      <c r="N679" s="281"/>
    </row>
    <row r="680" spans="1:14">
      <c r="A680" s="254"/>
      <c r="B680" s="260"/>
      <c r="C680" s="261"/>
      <c r="D680" s="263"/>
      <c r="E680" s="261"/>
      <c r="F680" s="261"/>
      <c r="G680" s="261"/>
      <c r="H680" s="260"/>
      <c r="I680" s="261"/>
      <c r="J680" s="261"/>
      <c r="K680" s="261"/>
      <c r="L680" s="261"/>
      <c r="M680" s="260"/>
      <c r="N680" s="281"/>
    </row>
    <row r="681" spans="1:14">
      <c r="A681" s="254"/>
      <c r="B681" s="260"/>
      <c r="C681" s="283"/>
      <c r="D681" s="323" t="s">
        <v>551</v>
      </c>
      <c r="E681" s="283">
        <v>6</v>
      </c>
      <c r="F681" s="260" t="s">
        <v>166</v>
      </c>
      <c r="G681" s="283">
        <v>1</v>
      </c>
      <c r="H681" s="260" t="s">
        <v>166</v>
      </c>
      <c r="I681" s="283">
        <v>1</v>
      </c>
      <c r="J681" s="309">
        <v>1</v>
      </c>
      <c r="K681" s="309">
        <v>1</v>
      </c>
      <c r="L681" s="260" t="s">
        <v>167</v>
      </c>
      <c r="M681" s="284">
        <f>ROUND(E681*G681*I681*J681*K681,2)</f>
        <v>6</v>
      </c>
      <c r="N681" s="307" t="str">
        <f>F678</f>
        <v>UNID.</v>
      </c>
    </row>
    <row r="682" spans="1:14" ht="35.4" customHeight="1">
      <c r="A682" s="254"/>
      <c r="B682" s="260"/>
      <c r="C682" s="283"/>
      <c r="D682" s="323"/>
      <c r="E682" s="283"/>
      <c r="F682" s="260"/>
      <c r="G682" s="283"/>
      <c r="H682" s="260"/>
      <c r="I682" s="283"/>
      <c r="J682" s="260"/>
      <c r="K682" s="260"/>
      <c r="L682" s="260"/>
      <c r="M682" s="284"/>
      <c r="N682" s="307"/>
    </row>
    <row r="683" spans="1:14" ht="39.6">
      <c r="A683" s="254"/>
      <c r="B683" s="128" t="s">
        <v>552</v>
      </c>
      <c r="C683" s="122" t="s">
        <v>553</v>
      </c>
      <c r="D683" s="126" t="s">
        <v>554</v>
      </c>
      <c r="E683" s="113"/>
      <c r="F683" s="127" t="s">
        <v>322</v>
      </c>
      <c r="G683" s="290"/>
      <c r="H683" s="290"/>
      <c r="I683" s="290"/>
      <c r="J683" s="290"/>
      <c r="K683" s="290"/>
      <c r="L683" s="290"/>
      <c r="M683" s="175"/>
      <c r="N683" s="281"/>
    </row>
    <row r="684" spans="1:14">
      <c r="A684" s="324" t="s">
        <v>237</v>
      </c>
      <c r="B684" s="260"/>
      <c r="C684" s="260"/>
      <c r="D684" s="291"/>
      <c r="E684" s="267" t="s">
        <v>323</v>
      </c>
      <c r="F684" s="296">
        <v>432.85</v>
      </c>
      <c r="G684" s="293" t="s">
        <v>163</v>
      </c>
      <c r="H684" s="255" t="str">
        <f>C683</f>
        <v>ED-50280</v>
      </c>
      <c r="I684" s="261"/>
      <c r="J684" s="261" t="s">
        <v>175</v>
      </c>
      <c r="K684" s="261"/>
      <c r="L684" s="261"/>
      <c r="M684" s="260"/>
      <c r="N684" s="281"/>
    </row>
    <row r="685" spans="1:14">
      <c r="A685" s="254"/>
      <c r="B685" s="260"/>
      <c r="C685" s="261"/>
      <c r="D685" s="263"/>
      <c r="E685" s="261"/>
      <c r="F685" s="261"/>
      <c r="G685" s="261"/>
      <c r="H685" s="260"/>
      <c r="I685" s="261"/>
      <c r="J685" s="261"/>
      <c r="K685" s="261"/>
      <c r="L685" s="261"/>
      <c r="M685" s="260"/>
      <c r="N685" s="281"/>
    </row>
    <row r="686" spans="1:14">
      <c r="A686" s="254"/>
      <c r="B686" s="260"/>
      <c r="C686" s="283"/>
      <c r="D686" s="323" t="s">
        <v>429</v>
      </c>
      <c r="E686" s="283">
        <v>6</v>
      </c>
      <c r="F686" s="260" t="s">
        <v>166</v>
      </c>
      <c r="G686" s="283">
        <v>1</v>
      </c>
      <c r="H686" s="260" t="s">
        <v>166</v>
      </c>
      <c r="I686" s="283">
        <v>1</v>
      </c>
      <c r="J686" s="309">
        <v>1</v>
      </c>
      <c r="K686" s="309">
        <v>1</v>
      </c>
      <c r="L686" s="260" t="s">
        <v>167</v>
      </c>
      <c r="M686" s="284">
        <f>ROUND(E686*G686*I686*J686*K686,2)</f>
        <v>6</v>
      </c>
      <c r="N686" s="307" t="str">
        <f>F683</f>
        <v>UNID.</v>
      </c>
    </row>
    <row r="687" spans="1:14">
      <c r="A687" s="254"/>
      <c r="B687" s="260"/>
      <c r="C687" s="283"/>
      <c r="D687" s="263"/>
      <c r="E687" s="283"/>
      <c r="F687" s="260"/>
      <c r="G687" s="283"/>
      <c r="H687" s="260"/>
      <c r="I687" s="283"/>
      <c r="J687" s="260"/>
      <c r="K687" s="260"/>
      <c r="L687" s="260"/>
      <c r="M687" s="284"/>
      <c r="N687" s="307"/>
    </row>
    <row r="688" spans="1:14" ht="39.6">
      <c r="A688" s="254"/>
      <c r="B688" s="128" t="s">
        <v>555</v>
      </c>
      <c r="C688" s="122" t="s">
        <v>556</v>
      </c>
      <c r="D688" s="126" t="s">
        <v>557</v>
      </c>
      <c r="E688" s="113"/>
      <c r="F688" s="127" t="s">
        <v>322</v>
      </c>
      <c r="G688" s="290"/>
      <c r="H688" s="290"/>
      <c r="I688" s="290"/>
      <c r="J688" s="290"/>
      <c r="K688" s="290"/>
      <c r="L688" s="290"/>
      <c r="M688" s="175"/>
      <c r="N688" s="281"/>
    </row>
    <row r="689" spans="1:14">
      <c r="A689" s="254"/>
      <c r="B689" s="260"/>
      <c r="C689" s="260"/>
      <c r="D689" s="291"/>
      <c r="E689" s="267" t="s">
        <v>323</v>
      </c>
      <c r="F689" s="292">
        <v>266.45999999999998</v>
      </c>
      <c r="G689" s="293" t="s">
        <v>163</v>
      </c>
      <c r="H689" s="255" t="str">
        <f>C688</f>
        <v>ED-50329</v>
      </c>
      <c r="I689" s="261"/>
      <c r="J689" s="261" t="s">
        <v>175</v>
      </c>
      <c r="K689" s="261"/>
      <c r="L689" s="261"/>
      <c r="M689" s="260"/>
      <c r="N689" s="281"/>
    </row>
    <row r="690" spans="1:14">
      <c r="A690" s="254"/>
      <c r="B690" s="260"/>
      <c r="C690" s="261"/>
      <c r="D690" s="263"/>
      <c r="E690" s="261"/>
      <c r="F690" s="261"/>
      <c r="G690" s="261"/>
      <c r="H690" s="260"/>
      <c r="I690" s="261"/>
      <c r="J690" s="261"/>
      <c r="K690" s="261"/>
      <c r="L690" s="261"/>
      <c r="M690" s="260"/>
      <c r="N690" s="281"/>
    </row>
    <row r="691" spans="1:14">
      <c r="A691" s="254"/>
      <c r="B691" s="260"/>
      <c r="C691" s="283"/>
      <c r="D691" s="323" t="s">
        <v>558</v>
      </c>
      <c r="E691" s="283">
        <v>7</v>
      </c>
      <c r="F691" s="260" t="s">
        <v>166</v>
      </c>
      <c r="G691" s="283">
        <v>1</v>
      </c>
      <c r="H691" s="260" t="s">
        <v>166</v>
      </c>
      <c r="I691" s="283">
        <v>1</v>
      </c>
      <c r="J691" s="309">
        <v>1</v>
      </c>
      <c r="K691" s="309">
        <v>1</v>
      </c>
      <c r="L691" s="260" t="s">
        <v>167</v>
      </c>
      <c r="M691" s="284">
        <f>ROUND(E691*G691*I691*J691*K691,2)</f>
        <v>7</v>
      </c>
      <c r="N691" s="307" t="str">
        <f>F688</f>
        <v>UNID.</v>
      </c>
    </row>
    <row r="692" spans="1:14">
      <c r="A692" s="254"/>
      <c r="B692" s="260"/>
      <c r="C692" s="283"/>
      <c r="D692" s="323"/>
      <c r="E692" s="283"/>
      <c r="F692" s="260"/>
      <c r="G692" s="283"/>
      <c r="H692" s="260"/>
      <c r="I692" s="283"/>
      <c r="J692" s="260"/>
      <c r="K692" s="260"/>
      <c r="L692" s="260"/>
      <c r="M692" s="284"/>
      <c r="N692" s="307"/>
    </row>
    <row r="693" spans="1:14" ht="52.8">
      <c r="A693" s="254"/>
      <c r="B693" s="128" t="s">
        <v>559</v>
      </c>
      <c r="C693" s="167" t="s">
        <v>560</v>
      </c>
      <c r="D693" s="126" t="s">
        <v>561</v>
      </c>
      <c r="E693" s="113"/>
      <c r="F693" s="127" t="s">
        <v>322</v>
      </c>
      <c r="G693" s="290"/>
      <c r="H693" s="290"/>
      <c r="I693" s="290"/>
      <c r="J693" s="290"/>
      <c r="K693" s="290"/>
      <c r="L693" s="290"/>
      <c r="M693" s="175"/>
      <c r="N693" s="281"/>
    </row>
    <row r="694" spans="1:14">
      <c r="A694" s="254"/>
      <c r="B694" s="260"/>
      <c r="C694" s="260"/>
      <c r="D694" s="291"/>
      <c r="E694" s="267" t="s">
        <v>323</v>
      </c>
      <c r="F694" s="296">
        <v>1088.22</v>
      </c>
      <c r="G694" s="293" t="s">
        <v>163</v>
      </c>
      <c r="H694" s="255" t="str">
        <f>C693</f>
        <v xml:space="preserve">ED-50298 </v>
      </c>
      <c r="I694" s="261"/>
      <c r="J694" s="261" t="s">
        <v>175</v>
      </c>
      <c r="K694" s="261"/>
      <c r="L694" s="261"/>
      <c r="M694" s="260"/>
      <c r="N694" s="281"/>
    </row>
    <row r="695" spans="1:14">
      <c r="A695" s="254"/>
      <c r="B695" s="260"/>
      <c r="C695" s="261"/>
      <c r="D695" s="263"/>
      <c r="E695" s="261"/>
      <c r="F695" s="261"/>
      <c r="G695" s="261"/>
      <c r="H695" s="260"/>
      <c r="I695" s="261"/>
      <c r="J695" s="261"/>
      <c r="K695" s="261"/>
      <c r="L695" s="261"/>
      <c r="M695" s="260"/>
      <c r="N695" s="281"/>
    </row>
    <row r="696" spans="1:14">
      <c r="A696" s="254"/>
      <c r="B696" s="260"/>
      <c r="C696" s="283"/>
      <c r="D696" s="323" t="s">
        <v>562</v>
      </c>
      <c r="E696" s="283">
        <v>4</v>
      </c>
      <c r="F696" s="260" t="s">
        <v>166</v>
      </c>
      <c r="G696" s="283">
        <v>1</v>
      </c>
      <c r="H696" s="260" t="s">
        <v>166</v>
      </c>
      <c r="I696" s="283">
        <v>1</v>
      </c>
      <c r="J696" s="309">
        <v>1</v>
      </c>
      <c r="K696" s="309">
        <v>1</v>
      </c>
      <c r="L696" s="260" t="s">
        <v>167</v>
      </c>
      <c r="M696" s="284">
        <f>ROUND(E696*G696*I696*J696*K696,2)</f>
        <v>4</v>
      </c>
      <c r="N696" s="307" t="str">
        <f>F693</f>
        <v>UNID.</v>
      </c>
    </row>
    <row r="697" spans="1:14">
      <c r="A697" s="254"/>
      <c r="B697" s="260"/>
      <c r="C697" s="283"/>
      <c r="D697" s="323"/>
      <c r="E697" s="283"/>
      <c r="F697" s="260"/>
      <c r="G697" s="283"/>
      <c r="H697" s="260"/>
      <c r="I697" s="283"/>
      <c r="J697" s="260"/>
      <c r="K697" s="260"/>
      <c r="L697" s="260"/>
      <c r="M697" s="284"/>
      <c r="N697" s="307"/>
    </row>
    <row r="698" spans="1:14" ht="52.8">
      <c r="A698" s="254"/>
      <c r="B698" s="128" t="s">
        <v>563</v>
      </c>
      <c r="C698" s="167" t="s">
        <v>564</v>
      </c>
      <c r="D698" s="126" t="s">
        <v>565</v>
      </c>
      <c r="E698" s="113"/>
      <c r="F698" s="127" t="s">
        <v>322</v>
      </c>
      <c r="G698" s="290"/>
      <c r="H698" s="290"/>
      <c r="I698" s="290"/>
      <c r="J698" s="290"/>
      <c r="K698" s="290"/>
      <c r="L698" s="290"/>
      <c r="M698" s="175"/>
      <c r="N698" s="281"/>
    </row>
    <row r="699" spans="1:14">
      <c r="A699" s="254"/>
      <c r="B699" s="260"/>
      <c r="C699" s="260"/>
      <c r="D699" s="291"/>
      <c r="E699" s="267" t="s">
        <v>323</v>
      </c>
      <c r="F699" s="296">
        <v>1372.87</v>
      </c>
      <c r="G699" s="293" t="s">
        <v>163</v>
      </c>
      <c r="H699" s="255" t="str">
        <f>C698</f>
        <v>ED-6925</v>
      </c>
      <c r="I699" s="261"/>
      <c r="J699" s="261" t="s">
        <v>175</v>
      </c>
      <c r="K699" s="261"/>
      <c r="L699" s="261"/>
      <c r="M699" s="260"/>
      <c r="N699" s="281"/>
    </row>
    <row r="700" spans="1:14">
      <c r="A700" s="254"/>
      <c r="B700" s="260"/>
      <c r="C700" s="261"/>
      <c r="D700" s="263"/>
      <c r="E700" s="261"/>
      <c r="F700" s="261"/>
      <c r="G700" s="261"/>
      <c r="H700" s="260"/>
      <c r="I700" s="261"/>
      <c r="J700" s="261"/>
      <c r="K700" s="261"/>
      <c r="L700" s="261"/>
      <c r="M700" s="260"/>
      <c r="N700" s="281"/>
    </row>
    <row r="701" spans="1:14">
      <c r="A701" s="254"/>
      <c r="B701" s="260"/>
      <c r="C701" s="283"/>
      <c r="D701" s="323" t="s">
        <v>566</v>
      </c>
      <c r="E701" s="283">
        <v>1</v>
      </c>
      <c r="F701" s="260" t="s">
        <v>166</v>
      </c>
      <c r="G701" s="283">
        <v>1</v>
      </c>
      <c r="H701" s="260" t="s">
        <v>166</v>
      </c>
      <c r="I701" s="283">
        <v>1</v>
      </c>
      <c r="J701" s="309">
        <v>1</v>
      </c>
      <c r="K701" s="309">
        <v>1</v>
      </c>
      <c r="L701" s="260" t="s">
        <v>167</v>
      </c>
      <c r="M701" s="284">
        <f>ROUND(E701*G701*I701*J701*K701,2)</f>
        <v>1</v>
      </c>
      <c r="N701" s="307" t="str">
        <f>F698</f>
        <v>UNID.</v>
      </c>
    </row>
    <row r="702" spans="1:14">
      <c r="A702" s="254"/>
      <c r="B702" s="260"/>
      <c r="C702" s="283"/>
      <c r="D702" s="323"/>
      <c r="E702" s="283"/>
      <c r="F702" s="260"/>
      <c r="G702" s="283"/>
      <c r="H702" s="260"/>
      <c r="I702" s="283"/>
      <c r="J702" s="260"/>
      <c r="K702" s="260"/>
      <c r="L702" s="260"/>
      <c r="M702" s="284"/>
      <c r="N702" s="307"/>
    </row>
    <row r="703" spans="1:14" ht="26.4">
      <c r="A703" s="254"/>
      <c r="B703" s="128" t="s">
        <v>567</v>
      </c>
      <c r="C703" s="122" t="s">
        <v>568</v>
      </c>
      <c r="D703" s="126" t="s">
        <v>569</v>
      </c>
      <c r="E703" s="113"/>
      <c r="F703" s="127" t="s">
        <v>322</v>
      </c>
      <c r="G703" s="290"/>
      <c r="H703" s="290"/>
      <c r="I703" s="290"/>
      <c r="J703" s="290"/>
      <c r="K703" s="290"/>
      <c r="L703" s="290"/>
      <c r="M703" s="175"/>
      <c r="N703" s="281"/>
    </row>
    <row r="704" spans="1:14">
      <c r="A704" s="254"/>
      <c r="B704" s="260"/>
      <c r="C704" s="260"/>
      <c r="D704" s="291"/>
      <c r="E704" s="267" t="s">
        <v>323</v>
      </c>
      <c r="F704" s="296">
        <v>564.27</v>
      </c>
      <c r="G704" s="293" t="s">
        <v>163</v>
      </c>
      <c r="H704" s="255" t="str">
        <f>C703</f>
        <v>ED-50286</v>
      </c>
      <c r="I704" s="261"/>
      <c r="J704" s="261" t="s">
        <v>175</v>
      </c>
      <c r="K704" s="261"/>
      <c r="L704" s="261"/>
      <c r="M704" s="260"/>
      <c r="N704" s="281"/>
    </row>
    <row r="705" spans="1:14">
      <c r="A705" s="254"/>
      <c r="B705" s="260"/>
      <c r="C705" s="261"/>
      <c r="D705" s="263"/>
      <c r="E705" s="261"/>
      <c r="F705" s="261"/>
      <c r="G705" s="261"/>
      <c r="H705" s="260"/>
      <c r="I705" s="261"/>
      <c r="J705" s="261"/>
      <c r="K705" s="261"/>
      <c r="L705" s="261"/>
      <c r="M705" s="260"/>
      <c r="N705" s="281"/>
    </row>
    <row r="706" spans="1:14">
      <c r="A706" s="254"/>
      <c r="B706" s="260"/>
      <c r="C706" s="283"/>
      <c r="D706" s="323" t="s">
        <v>570</v>
      </c>
      <c r="E706" s="283">
        <v>2</v>
      </c>
      <c r="F706" s="260" t="s">
        <v>166</v>
      </c>
      <c r="G706" s="283">
        <v>1</v>
      </c>
      <c r="H706" s="260" t="s">
        <v>166</v>
      </c>
      <c r="I706" s="283">
        <v>1</v>
      </c>
      <c r="J706" s="309">
        <v>1</v>
      </c>
      <c r="K706" s="309">
        <v>1</v>
      </c>
      <c r="L706" s="260" t="s">
        <v>167</v>
      </c>
      <c r="M706" s="284">
        <f>ROUND(E706*G706*I706*J706*K706,2)</f>
        <v>2</v>
      </c>
      <c r="N706" s="307" t="str">
        <f>F703</f>
        <v>UNID.</v>
      </c>
    </row>
    <row r="707" spans="1:14">
      <c r="A707" s="254"/>
      <c r="B707" s="260"/>
      <c r="C707" s="283"/>
      <c r="D707" s="263"/>
      <c r="E707" s="283"/>
      <c r="F707" s="260"/>
      <c r="G707" s="283"/>
      <c r="H707" s="260"/>
      <c r="I707" s="283"/>
      <c r="J707" s="260"/>
      <c r="K707" s="260"/>
      <c r="L707" s="260"/>
      <c r="M707" s="284"/>
      <c r="N707" s="307"/>
    </row>
    <row r="708" spans="1:14" ht="26.4">
      <c r="A708" s="254"/>
      <c r="B708" s="128" t="s">
        <v>571</v>
      </c>
      <c r="C708" s="122" t="s">
        <v>572</v>
      </c>
      <c r="D708" s="126" t="s">
        <v>573</v>
      </c>
      <c r="E708" s="113"/>
      <c r="F708" s="127" t="s">
        <v>322</v>
      </c>
      <c r="G708" s="290"/>
      <c r="H708" s="290"/>
      <c r="I708" s="290"/>
      <c r="J708" s="290"/>
      <c r="K708" s="290"/>
      <c r="L708" s="290"/>
      <c r="M708" s="175"/>
      <c r="N708" s="281"/>
    </row>
    <row r="709" spans="1:14">
      <c r="A709" s="254"/>
      <c r="B709" s="260"/>
      <c r="C709" s="260"/>
      <c r="D709" s="291"/>
      <c r="E709" s="267" t="s">
        <v>323</v>
      </c>
      <c r="F709" s="296">
        <v>284.23</v>
      </c>
      <c r="G709" s="293" t="s">
        <v>163</v>
      </c>
      <c r="H709" s="255" t="str">
        <f>C708</f>
        <v>ED-50348</v>
      </c>
      <c r="I709" s="261"/>
      <c r="J709" s="261" t="s">
        <v>175</v>
      </c>
      <c r="K709" s="261"/>
      <c r="L709" s="261"/>
      <c r="M709" s="260"/>
      <c r="N709" s="281"/>
    </row>
    <row r="710" spans="1:14">
      <c r="A710" s="254"/>
      <c r="B710" s="260"/>
      <c r="C710" s="261"/>
      <c r="D710" s="263"/>
      <c r="E710" s="261"/>
      <c r="F710" s="261"/>
      <c r="G710" s="261"/>
      <c r="H710" s="260"/>
      <c r="I710" s="261"/>
      <c r="J710" s="261"/>
      <c r="K710" s="261"/>
      <c r="L710" s="261"/>
      <c r="M710" s="260"/>
      <c r="N710" s="281"/>
    </row>
    <row r="711" spans="1:14">
      <c r="A711" s="254"/>
      <c r="B711" s="260"/>
      <c r="C711" s="283"/>
      <c r="D711" s="323" t="s">
        <v>570</v>
      </c>
      <c r="E711" s="283">
        <v>2</v>
      </c>
      <c r="F711" s="260" t="s">
        <v>166</v>
      </c>
      <c r="G711" s="283">
        <v>1</v>
      </c>
      <c r="H711" s="260" t="s">
        <v>166</v>
      </c>
      <c r="I711" s="283">
        <v>1</v>
      </c>
      <c r="J711" s="309">
        <v>1</v>
      </c>
      <c r="K711" s="309">
        <v>1</v>
      </c>
      <c r="L711" s="260" t="s">
        <v>167</v>
      </c>
      <c r="M711" s="284">
        <f>ROUND(E711*G711*I711*J711*K711,2)</f>
        <v>2</v>
      </c>
      <c r="N711" s="307" t="str">
        <f>F708</f>
        <v>UNID.</v>
      </c>
    </row>
    <row r="712" spans="1:14">
      <c r="A712" s="254"/>
      <c r="B712" s="260"/>
      <c r="C712" s="283"/>
      <c r="D712" s="263"/>
      <c r="E712" s="283"/>
      <c r="F712" s="260"/>
      <c r="G712" s="283"/>
      <c r="H712" s="260"/>
      <c r="I712" s="283"/>
      <c r="J712" s="260"/>
      <c r="K712" s="260"/>
      <c r="L712" s="260"/>
      <c r="M712" s="284"/>
      <c r="N712" s="307"/>
    </row>
    <row r="713" spans="1:14" ht="26.4">
      <c r="A713" s="254"/>
      <c r="B713" s="128" t="s">
        <v>574</v>
      </c>
      <c r="C713" s="122" t="s">
        <v>575</v>
      </c>
      <c r="D713" s="126" t="s">
        <v>576</v>
      </c>
      <c r="E713" s="113"/>
      <c r="F713" s="127" t="s">
        <v>322</v>
      </c>
      <c r="G713" s="290"/>
      <c r="H713" s="290"/>
      <c r="I713" s="290"/>
      <c r="J713" s="290"/>
      <c r="K713" s="290"/>
      <c r="L713" s="290"/>
      <c r="M713" s="175"/>
      <c r="N713" s="281"/>
    </row>
    <row r="714" spans="1:14">
      <c r="A714" s="254"/>
      <c r="B714" s="260"/>
      <c r="C714" s="260"/>
      <c r="D714" s="291"/>
      <c r="E714" s="267" t="s">
        <v>323</v>
      </c>
      <c r="F714" s="296">
        <v>44.39</v>
      </c>
      <c r="G714" s="293" t="s">
        <v>163</v>
      </c>
      <c r="H714" s="255" t="str">
        <f>C713</f>
        <v>ED-48156</v>
      </c>
      <c r="I714" s="261"/>
      <c r="J714" s="261" t="s">
        <v>175</v>
      </c>
      <c r="K714" s="261"/>
      <c r="L714" s="261"/>
      <c r="M714" s="260"/>
      <c r="N714" s="281"/>
    </row>
    <row r="715" spans="1:14">
      <c r="A715" s="254"/>
      <c r="B715" s="260"/>
      <c r="C715" s="261"/>
      <c r="D715" s="263"/>
      <c r="E715" s="261"/>
      <c r="F715" s="261"/>
      <c r="G715" s="261"/>
      <c r="H715" s="260"/>
      <c r="I715" s="261"/>
      <c r="J715" s="261"/>
      <c r="K715" s="261"/>
      <c r="L715" s="261"/>
      <c r="M715" s="260"/>
      <c r="N715" s="281"/>
    </row>
    <row r="716" spans="1:14">
      <c r="A716" s="254"/>
      <c r="B716" s="260"/>
      <c r="C716" s="283"/>
      <c r="D716" s="323" t="s">
        <v>456</v>
      </c>
      <c r="E716" s="283">
        <v>5</v>
      </c>
      <c r="F716" s="260" t="s">
        <v>166</v>
      </c>
      <c r="G716" s="283">
        <v>1</v>
      </c>
      <c r="H716" s="260" t="s">
        <v>166</v>
      </c>
      <c r="I716" s="283">
        <v>1</v>
      </c>
      <c r="J716" s="309">
        <v>1</v>
      </c>
      <c r="K716" s="309">
        <v>1</v>
      </c>
      <c r="L716" s="260" t="s">
        <v>167</v>
      </c>
      <c r="M716" s="284">
        <f>ROUND(E716*G716*I716*J716*K716,2)</f>
        <v>5</v>
      </c>
      <c r="N716" s="307" t="str">
        <f>F713</f>
        <v>UNID.</v>
      </c>
    </row>
    <row r="717" spans="1:14">
      <c r="A717" s="254"/>
      <c r="B717" s="260"/>
      <c r="C717" s="283"/>
      <c r="D717" s="263"/>
      <c r="E717" s="283"/>
      <c r="F717" s="260"/>
      <c r="G717" s="283"/>
      <c r="H717" s="260"/>
      <c r="I717" s="283"/>
      <c r="J717" s="260"/>
      <c r="K717" s="260"/>
      <c r="L717" s="260"/>
      <c r="M717" s="284"/>
      <c r="N717" s="307"/>
    </row>
    <row r="718" spans="1:14">
      <c r="A718" s="254"/>
      <c r="B718" s="260"/>
      <c r="C718" s="283"/>
      <c r="D718" s="323"/>
      <c r="E718" s="283"/>
      <c r="F718" s="260"/>
      <c r="G718" s="283"/>
      <c r="H718" s="260"/>
      <c r="I718" s="283"/>
      <c r="J718" s="260"/>
      <c r="K718" s="260"/>
      <c r="L718" s="260"/>
      <c r="M718" s="284"/>
      <c r="N718" s="307"/>
    </row>
    <row r="719" spans="1:14" ht="26.4">
      <c r="A719" s="254"/>
      <c r="B719" s="128" t="s">
        <v>577</v>
      </c>
      <c r="C719" s="122" t="s">
        <v>578</v>
      </c>
      <c r="D719" s="126" t="s">
        <v>579</v>
      </c>
      <c r="E719" s="113"/>
      <c r="F719" s="127" t="s">
        <v>322</v>
      </c>
      <c r="G719" s="290"/>
      <c r="H719" s="290"/>
      <c r="I719" s="290"/>
      <c r="J719" s="290"/>
      <c r="K719" s="290"/>
      <c r="L719" s="290"/>
      <c r="M719" s="175"/>
      <c r="N719" s="281"/>
    </row>
    <row r="720" spans="1:14">
      <c r="A720" s="254"/>
      <c r="B720" s="260"/>
      <c r="C720" s="260"/>
      <c r="D720" s="291"/>
      <c r="E720" s="267" t="s">
        <v>323</v>
      </c>
      <c r="F720" s="296">
        <v>72.66</v>
      </c>
      <c r="G720" s="293" t="s">
        <v>163</v>
      </c>
      <c r="H720" s="255" t="str">
        <f>C719</f>
        <v>ED-48179</v>
      </c>
      <c r="I720" s="261"/>
      <c r="J720" s="261" t="s">
        <v>175</v>
      </c>
      <c r="K720" s="261"/>
      <c r="L720" s="261"/>
      <c r="M720" s="260"/>
      <c r="N720" s="281"/>
    </row>
    <row r="721" spans="1:14">
      <c r="A721" s="254"/>
      <c r="B721" s="260"/>
      <c r="C721" s="261"/>
      <c r="D721" s="263"/>
      <c r="E721" s="261"/>
      <c r="F721" s="261"/>
      <c r="G721" s="261"/>
      <c r="H721" s="260"/>
      <c r="I721" s="261"/>
      <c r="J721" s="261"/>
      <c r="K721" s="261"/>
      <c r="L721" s="261"/>
      <c r="M721" s="260"/>
      <c r="N721" s="281"/>
    </row>
    <row r="722" spans="1:14">
      <c r="A722" s="254"/>
      <c r="B722" s="260"/>
      <c r="C722" s="283"/>
      <c r="D722" s="323" t="s">
        <v>580</v>
      </c>
      <c r="E722" s="283">
        <v>5</v>
      </c>
      <c r="F722" s="260" t="s">
        <v>166</v>
      </c>
      <c r="G722" s="283">
        <v>1</v>
      </c>
      <c r="H722" s="260" t="s">
        <v>166</v>
      </c>
      <c r="I722" s="283">
        <v>1</v>
      </c>
      <c r="J722" s="309">
        <v>1</v>
      </c>
      <c r="K722" s="309">
        <v>1</v>
      </c>
      <c r="L722" s="260" t="s">
        <v>167</v>
      </c>
      <c r="M722" s="284">
        <f>ROUND(E722*G722*I722*J722*K722,2)</f>
        <v>5</v>
      </c>
      <c r="N722" s="307" t="str">
        <f>F719</f>
        <v>UNID.</v>
      </c>
    </row>
    <row r="723" spans="1:14">
      <c r="A723" s="254"/>
      <c r="B723" s="260"/>
      <c r="C723" s="283"/>
      <c r="D723" s="263"/>
      <c r="E723" s="283"/>
      <c r="F723" s="260"/>
      <c r="G723" s="283"/>
      <c r="H723" s="260"/>
      <c r="I723" s="283"/>
      <c r="J723" s="260"/>
      <c r="K723" s="260"/>
      <c r="L723" s="260"/>
      <c r="M723" s="284"/>
      <c r="N723" s="307"/>
    </row>
    <row r="724" spans="1:14">
      <c r="A724" s="254"/>
      <c r="B724" s="260"/>
      <c r="C724" s="283"/>
      <c r="D724" s="263"/>
      <c r="E724" s="283"/>
      <c r="F724" s="260"/>
      <c r="G724" s="283"/>
      <c r="H724" s="260"/>
      <c r="I724" s="283"/>
      <c r="J724" s="260"/>
      <c r="K724" s="260"/>
      <c r="L724" s="260"/>
      <c r="M724" s="284"/>
      <c r="N724" s="307"/>
    </row>
    <row r="725" spans="1:14" ht="26.4">
      <c r="A725" s="324" t="s">
        <v>237</v>
      </c>
      <c r="B725" s="128" t="s">
        <v>581</v>
      </c>
      <c r="C725" s="122" t="s">
        <v>582</v>
      </c>
      <c r="D725" s="126" t="s">
        <v>583</v>
      </c>
      <c r="E725" s="113"/>
      <c r="F725" s="127" t="s">
        <v>322</v>
      </c>
      <c r="G725" s="290"/>
      <c r="H725" s="290"/>
      <c r="I725" s="290"/>
      <c r="J725" s="290"/>
      <c r="K725" s="290"/>
      <c r="L725" s="290"/>
      <c r="M725" s="175"/>
      <c r="N725" s="281"/>
    </row>
    <row r="726" spans="1:14">
      <c r="A726" s="254"/>
      <c r="B726" s="260"/>
      <c r="C726" s="260"/>
      <c r="D726" s="291"/>
      <c r="E726" s="267" t="s">
        <v>323</v>
      </c>
      <c r="F726" s="296">
        <v>52.16</v>
      </c>
      <c r="G726" s="293" t="s">
        <v>163</v>
      </c>
      <c r="H726" s="255" t="str">
        <f>C725</f>
        <v>ED-48186</v>
      </c>
      <c r="I726" s="261"/>
      <c r="J726" s="261" t="s">
        <v>175</v>
      </c>
      <c r="K726" s="261"/>
      <c r="L726" s="261"/>
      <c r="M726" s="260"/>
      <c r="N726" s="281"/>
    </row>
    <row r="727" spans="1:14">
      <c r="A727" s="254"/>
      <c r="B727" s="260"/>
      <c r="C727" s="261"/>
      <c r="D727" s="263"/>
      <c r="E727" s="261"/>
      <c r="F727" s="261"/>
      <c r="G727" s="261"/>
      <c r="H727" s="260"/>
      <c r="I727" s="261"/>
      <c r="J727" s="261"/>
      <c r="K727" s="261"/>
      <c r="L727" s="261"/>
      <c r="M727" s="260"/>
      <c r="N727" s="281"/>
    </row>
    <row r="728" spans="1:14">
      <c r="A728" s="254"/>
      <c r="B728" s="260"/>
      <c r="C728" s="283"/>
      <c r="D728" s="323" t="s">
        <v>584</v>
      </c>
      <c r="E728" s="283">
        <v>4</v>
      </c>
      <c r="F728" s="260" t="s">
        <v>166</v>
      </c>
      <c r="G728" s="283">
        <v>1</v>
      </c>
      <c r="H728" s="260" t="s">
        <v>166</v>
      </c>
      <c r="I728" s="283">
        <v>1</v>
      </c>
      <c r="J728" s="309">
        <v>1</v>
      </c>
      <c r="K728" s="309">
        <v>1</v>
      </c>
      <c r="L728" s="260" t="s">
        <v>167</v>
      </c>
      <c r="M728" s="284">
        <f>ROUND(E728*G728*I728*J728*K728,2)</f>
        <v>4</v>
      </c>
      <c r="N728" s="307" t="str">
        <f>F725</f>
        <v>UNID.</v>
      </c>
    </row>
    <row r="729" spans="1:14">
      <c r="A729" s="324" t="s">
        <v>237</v>
      </c>
      <c r="B729" s="260"/>
      <c r="C729" s="283"/>
      <c r="D729" s="323"/>
      <c r="E729" s="283"/>
      <c r="F729" s="260"/>
      <c r="G729" s="283"/>
      <c r="H729" s="260"/>
      <c r="I729" s="283"/>
      <c r="J729" s="260"/>
      <c r="K729" s="260"/>
      <c r="L729" s="260"/>
      <c r="M729" s="284"/>
      <c r="N729" s="307"/>
    </row>
    <row r="730" spans="1:14">
      <c r="A730" s="324" t="s">
        <v>237</v>
      </c>
      <c r="B730" s="260"/>
      <c r="C730" s="283"/>
      <c r="D730" s="323"/>
      <c r="E730" s="283"/>
      <c r="F730" s="260"/>
      <c r="G730" s="283"/>
      <c r="H730" s="260"/>
      <c r="I730" s="283"/>
      <c r="J730" s="260"/>
      <c r="K730" s="260"/>
      <c r="L730" s="260"/>
      <c r="M730" s="284"/>
      <c r="N730" s="307"/>
    </row>
    <row r="731" spans="1:14" ht="39.6">
      <c r="A731" s="254"/>
      <c r="B731" s="128" t="s">
        <v>585</v>
      </c>
      <c r="C731" s="122" t="s">
        <v>586</v>
      </c>
      <c r="D731" s="126" t="s">
        <v>587</v>
      </c>
      <c r="E731" s="113"/>
      <c r="F731" s="127" t="s">
        <v>322</v>
      </c>
      <c r="G731" s="290"/>
      <c r="H731" s="290"/>
      <c r="I731" s="290"/>
      <c r="J731" s="290"/>
      <c r="K731" s="290"/>
      <c r="L731" s="290"/>
      <c r="M731" s="175"/>
      <c r="N731" s="281"/>
    </row>
    <row r="732" spans="1:14">
      <c r="A732" s="254"/>
      <c r="B732" s="260"/>
      <c r="C732" s="260"/>
      <c r="D732" s="291"/>
      <c r="E732" s="267" t="s">
        <v>323</v>
      </c>
      <c r="F732" s="296">
        <v>178.64</v>
      </c>
      <c r="G732" s="293" t="s">
        <v>163</v>
      </c>
      <c r="H732" s="255" t="str">
        <f>C731</f>
        <v>ED-48161</v>
      </c>
      <c r="I732" s="261"/>
      <c r="J732" s="261" t="s">
        <v>175</v>
      </c>
      <c r="K732" s="261"/>
      <c r="L732" s="261"/>
      <c r="M732" s="260"/>
      <c r="N732" s="281"/>
    </row>
    <row r="733" spans="1:14">
      <c r="A733" s="254"/>
      <c r="B733" s="260"/>
      <c r="C733" s="261"/>
      <c r="D733" s="263"/>
      <c r="E733" s="261"/>
      <c r="F733" s="261"/>
      <c r="G733" s="261"/>
      <c r="H733" s="260"/>
      <c r="I733" s="261"/>
      <c r="J733" s="261"/>
      <c r="K733" s="261"/>
      <c r="L733" s="261"/>
      <c r="M733" s="260"/>
      <c r="N733" s="281"/>
    </row>
    <row r="734" spans="1:14">
      <c r="A734" s="254"/>
      <c r="B734" s="260"/>
      <c r="C734" s="283"/>
      <c r="D734" s="323" t="s">
        <v>588</v>
      </c>
      <c r="E734" s="283">
        <v>3</v>
      </c>
      <c r="F734" s="260" t="s">
        <v>166</v>
      </c>
      <c r="G734" s="283">
        <v>1</v>
      </c>
      <c r="H734" s="260" t="s">
        <v>166</v>
      </c>
      <c r="I734" s="283">
        <v>1</v>
      </c>
      <c r="J734" s="260">
        <v>1</v>
      </c>
      <c r="K734" s="260">
        <v>1</v>
      </c>
      <c r="L734" s="260" t="s">
        <v>167</v>
      </c>
      <c r="M734" s="284">
        <f>ROUND(E734*G734*I734*J734*K734,2)</f>
        <v>3</v>
      </c>
      <c r="N734" s="307" t="str">
        <f>F731</f>
        <v>UNID.</v>
      </c>
    </row>
    <row r="735" spans="1:14">
      <c r="A735" s="254"/>
      <c r="B735" s="260"/>
      <c r="C735" s="283"/>
      <c r="D735" s="323"/>
      <c r="E735" s="283"/>
      <c r="F735" s="260"/>
      <c r="G735" s="283"/>
      <c r="H735" s="260"/>
      <c r="I735" s="283"/>
      <c r="J735" s="260"/>
      <c r="K735" s="260"/>
      <c r="L735" s="260"/>
      <c r="M735" s="284"/>
      <c r="N735" s="307"/>
    </row>
    <row r="736" spans="1:14" ht="39.6">
      <c r="A736" s="254"/>
      <c r="B736" s="128" t="s">
        <v>589</v>
      </c>
      <c r="C736" s="122" t="s">
        <v>590</v>
      </c>
      <c r="D736" s="126" t="s">
        <v>591</v>
      </c>
      <c r="E736" s="113"/>
      <c r="F736" s="127" t="s">
        <v>322</v>
      </c>
      <c r="G736" s="290"/>
      <c r="H736" s="290"/>
      <c r="I736" s="290"/>
      <c r="J736" s="290"/>
      <c r="K736" s="290"/>
      <c r="L736" s="290"/>
      <c r="M736" s="175"/>
      <c r="N736" s="281"/>
    </row>
    <row r="737" spans="1:14">
      <c r="A737" s="254"/>
      <c r="B737" s="260"/>
      <c r="C737" s="260"/>
      <c r="D737" s="291"/>
      <c r="E737" s="267" t="s">
        <v>323</v>
      </c>
      <c r="F737" s="296">
        <v>154.41999999999999</v>
      </c>
      <c r="G737" s="293" t="s">
        <v>163</v>
      </c>
      <c r="H737" s="255" t="str">
        <f>C736</f>
        <v>ED-48160</v>
      </c>
      <c r="I737" s="261"/>
      <c r="J737" s="261" t="s">
        <v>175</v>
      </c>
      <c r="K737" s="261"/>
      <c r="L737" s="261"/>
      <c r="M737" s="260"/>
      <c r="N737" s="281"/>
    </row>
    <row r="738" spans="1:14">
      <c r="A738" s="254"/>
      <c r="B738" s="260"/>
      <c r="C738" s="261"/>
      <c r="D738" s="263"/>
      <c r="E738" s="261"/>
      <c r="F738" s="261"/>
      <c r="G738" s="261"/>
      <c r="H738" s="260"/>
      <c r="I738" s="261"/>
      <c r="J738" s="261"/>
      <c r="K738" s="261"/>
      <c r="L738" s="261"/>
      <c r="M738" s="260"/>
      <c r="N738" s="281"/>
    </row>
    <row r="739" spans="1:14">
      <c r="A739" s="254"/>
      <c r="B739" s="260"/>
      <c r="C739" s="283"/>
      <c r="D739" s="323" t="s">
        <v>592</v>
      </c>
      <c r="E739" s="283">
        <v>1</v>
      </c>
      <c r="F739" s="260" t="s">
        <v>166</v>
      </c>
      <c r="G739" s="283">
        <v>1</v>
      </c>
      <c r="H739" s="260" t="s">
        <v>166</v>
      </c>
      <c r="I739" s="283">
        <v>1</v>
      </c>
      <c r="J739" s="260">
        <v>1</v>
      </c>
      <c r="K739" s="260">
        <v>1</v>
      </c>
      <c r="L739" s="260" t="s">
        <v>167</v>
      </c>
      <c r="M739" s="284">
        <f>ROUND(E739*G739*I739*J739*K739,2)</f>
        <v>1</v>
      </c>
      <c r="N739" s="307" t="str">
        <f>F736</f>
        <v>UNID.</v>
      </c>
    </row>
    <row r="740" spans="1:14">
      <c r="A740" s="254"/>
      <c r="B740" s="260"/>
      <c r="C740" s="283"/>
      <c r="D740" s="323"/>
      <c r="E740" s="283"/>
      <c r="F740" s="260"/>
      <c r="G740" s="283"/>
      <c r="H740" s="260"/>
      <c r="I740" s="283"/>
      <c r="J740" s="260"/>
      <c r="K740" s="260"/>
      <c r="L740" s="260"/>
      <c r="M740" s="284"/>
      <c r="N740" s="307"/>
    </row>
    <row r="741" spans="1:14" ht="39.6">
      <c r="A741" s="324" t="s">
        <v>237</v>
      </c>
      <c r="B741" s="128" t="s">
        <v>593</v>
      </c>
      <c r="C741" s="122" t="s">
        <v>594</v>
      </c>
      <c r="D741" s="126" t="s">
        <v>595</v>
      </c>
      <c r="E741" s="113"/>
      <c r="F741" s="127" t="s">
        <v>322</v>
      </c>
      <c r="G741" s="290"/>
      <c r="H741" s="290"/>
      <c r="I741" s="290"/>
      <c r="J741" s="290"/>
      <c r="K741" s="290"/>
      <c r="L741" s="290"/>
      <c r="M741" s="175"/>
      <c r="N741" s="281"/>
    </row>
    <row r="742" spans="1:14">
      <c r="A742" s="254"/>
      <c r="B742" s="260"/>
      <c r="C742" s="260"/>
      <c r="D742" s="291"/>
      <c r="E742" s="267" t="s">
        <v>323</v>
      </c>
      <c r="F742" s="296">
        <v>140.76</v>
      </c>
      <c r="G742" s="293" t="s">
        <v>163</v>
      </c>
      <c r="H742" s="255" t="str">
        <f>C741</f>
        <v>ED-48163</v>
      </c>
      <c r="I742" s="261"/>
      <c r="J742" s="261" t="s">
        <v>175</v>
      </c>
      <c r="K742" s="261"/>
      <c r="L742" s="261"/>
      <c r="M742" s="260"/>
      <c r="N742" s="281"/>
    </row>
    <row r="743" spans="1:14">
      <c r="A743" s="254"/>
      <c r="B743" s="260"/>
      <c r="C743" s="261"/>
      <c r="D743" s="263"/>
      <c r="E743" s="261"/>
      <c r="F743" s="261"/>
      <c r="G743" s="261"/>
      <c r="H743" s="260"/>
      <c r="I743" s="261"/>
      <c r="J743" s="261"/>
      <c r="K743" s="261"/>
      <c r="L743" s="261"/>
      <c r="M743" s="260"/>
      <c r="N743" s="281"/>
    </row>
    <row r="744" spans="1:14">
      <c r="A744" s="254"/>
      <c r="B744" s="260"/>
      <c r="C744" s="283"/>
      <c r="D744" s="323" t="s">
        <v>596</v>
      </c>
      <c r="E744" s="283">
        <v>1</v>
      </c>
      <c r="F744" s="260" t="s">
        <v>166</v>
      </c>
      <c r="G744" s="283">
        <v>1</v>
      </c>
      <c r="H744" s="260" t="s">
        <v>166</v>
      </c>
      <c r="I744" s="283">
        <v>1</v>
      </c>
      <c r="J744" s="260">
        <v>1</v>
      </c>
      <c r="K744" s="260">
        <v>1</v>
      </c>
      <c r="L744" s="260" t="s">
        <v>167</v>
      </c>
      <c r="M744" s="284">
        <f>ROUND(E744*G744*I744*J744*K744,2)</f>
        <v>1</v>
      </c>
      <c r="N744" s="307" t="str">
        <f>F741</f>
        <v>UNID.</v>
      </c>
    </row>
    <row r="745" spans="1:14">
      <c r="A745" s="254"/>
      <c r="B745" s="260"/>
      <c r="C745" s="283"/>
      <c r="D745" s="323"/>
      <c r="E745" s="283"/>
      <c r="F745" s="260"/>
      <c r="G745" s="283"/>
      <c r="H745" s="260"/>
      <c r="I745" s="283"/>
      <c r="J745" s="260"/>
      <c r="K745" s="260"/>
      <c r="L745" s="260"/>
      <c r="M745" s="284"/>
      <c r="N745" s="307"/>
    </row>
    <row r="746" spans="1:14">
      <c r="A746" s="324" t="s">
        <v>237</v>
      </c>
      <c r="B746" s="139" t="s">
        <v>597</v>
      </c>
      <c r="C746" s="135"/>
      <c r="D746" s="140" t="s">
        <v>598</v>
      </c>
      <c r="E746" s="261"/>
      <c r="F746" s="261"/>
      <c r="G746" s="261"/>
      <c r="H746" s="260"/>
      <c r="I746" s="261"/>
      <c r="J746" s="261"/>
      <c r="K746" s="261"/>
      <c r="L746" s="261"/>
      <c r="M746" s="260"/>
      <c r="N746" s="281"/>
    </row>
    <row r="747" spans="1:14">
      <c r="A747" s="254"/>
      <c r="B747" s="260"/>
      <c r="C747" s="283"/>
      <c r="D747" s="323"/>
      <c r="E747" s="283"/>
      <c r="F747" s="260"/>
      <c r="G747" s="283"/>
      <c r="H747" s="260"/>
      <c r="I747" s="283"/>
      <c r="J747" s="260"/>
      <c r="K747" s="329"/>
      <c r="L747" s="260"/>
      <c r="M747" s="326"/>
      <c r="N747" s="317"/>
    </row>
    <row r="748" spans="1:14" ht="39.6">
      <c r="A748" s="254"/>
      <c r="B748" s="128" t="s">
        <v>599</v>
      </c>
      <c r="C748" s="122" t="s">
        <v>600</v>
      </c>
      <c r="D748" s="142" t="s">
        <v>601</v>
      </c>
      <c r="E748" s="113"/>
      <c r="F748" s="127" t="s">
        <v>197</v>
      </c>
      <c r="G748" s="290"/>
      <c r="H748" s="290"/>
      <c r="I748" s="290"/>
      <c r="J748" s="290"/>
      <c r="K748" s="290"/>
      <c r="L748" s="290"/>
      <c r="M748" s="175"/>
      <c r="N748" s="281"/>
    </row>
    <row r="749" spans="1:14">
      <c r="A749" s="254"/>
      <c r="B749" s="260"/>
      <c r="C749" s="260"/>
      <c r="D749" s="291"/>
      <c r="E749" s="267" t="s">
        <v>179</v>
      </c>
      <c r="F749" s="296">
        <v>15.2</v>
      </c>
      <c r="G749" s="293" t="s">
        <v>163</v>
      </c>
      <c r="H749" s="255" t="str">
        <f>C748</f>
        <v>ED-50532</v>
      </c>
      <c r="I749" s="261"/>
      <c r="J749" s="261" t="s">
        <v>175</v>
      </c>
      <c r="K749" s="261"/>
      <c r="L749" s="261"/>
      <c r="M749" s="260"/>
      <c r="N749" s="281"/>
    </row>
    <row r="750" spans="1:14">
      <c r="A750" s="254"/>
      <c r="B750" s="260"/>
      <c r="C750" s="261"/>
      <c r="D750" s="263"/>
      <c r="E750" s="261"/>
      <c r="F750" s="261"/>
      <c r="G750" s="261"/>
      <c r="H750" s="260"/>
      <c r="I750" s="261"/>
      <c r="J750" s="261"/>
      <c r="K750" s="261"/>
      <c r="L750" s="261"/>
      <c r="M750" s="260"/>
      <c r="N750" s="281"/>
    </row>
    <row r="751" spans="1:14">
      <c r="A751" s="254"/>
      <c r="B751" s="260"/>
      <c r="C751" s="283"/>
      <c r="D751" s="323" t="s">
        <v>291</v>
      </c>
      <c r="E751" s="294">
        <v>0.8</v>
      </c>
      <c r="F751" s="295" t="s">
        <v>166</v>
      </c>
      <c r="G751" s="294">
        <v>2.1</v>
      </c>
      <c r="H751" s="295" t="s">
        <v>166</v>
      </c>
      <c r="I751" s="294">
        <v>1</v>
      </c>
      <c r="J751" s="295">
        <v>3</v>
      </c>
      <c r="K751" s="295">
        <v>4</v>
      </c>
      <c r="L751" s="295" t="s">
        <v>167</v>
      </c>
      <c r="M751" s="312">
        <f>ROUND(E751*G751*I751*J751*K751,2)</f>
        <v>20.16</v>
      </c>
      <c r="N751" s="313" t="str">
        <f>$F$246</f>
        <v>M2</v>
      </c>
    </row>
    <row r="752" spans="1:14">
      <c r="A752" s="254"/>
      <c r="B752" s="260"/>
      <c r="C752" s="283"/>
      <c r="D752" s="323" t="s">
        <v>292</v>
      </c>
      <c r="E752" s="294">
        <v>1</v>
      </c>
      <c r="F752" s="295" t="s">
        <v>166</v>
      </c>
      <c r="G752" s="294">
        <v>2.1</v>
      </c>
      <c r="H752" s="295" t="s">
        <v>166</v>
      </c>
      <c r="I752" s="294">
        <v>1</v>
      </c>
      <c r="J752" s="295">
        <v>3</v>
      </c>
      <c r="K752" s="295">
        <v>1</v>
      </c>
      <c r="L752" s="295" t="s">
        <v>167</v>
      </c>
      <c r="M752" s="312">
        <f>ROUND(E752*G752*I752*J752*K752,2)</f>
        <v>6.3</v>
      </c>
      <c r="N752" s="313" t="str">
        <f t="shared" ref="N752:N753" si="37">$F$246</f>
        <v>M2</v>
      </c>
    </row>
    <row r="753" spans="1:14">
      <c r="A753" s="254"/>
      <c r="B753" s="260"/>
      <c r="C753" s="283"/>
      <c r="D753" s="323" t="s">
        <v>293</v>
      </c>
      <c r="E753" s="294">
        <v>0.8</v>
      </c>
      <c r="F753" s="295" t="s">
        <v>166</v>
      </c>
      <c r="G753" s="294">
        <v>1.65</v>
      </c>
      <c r="H753" s="295" t="s">
        <v>166</v>
      </c>
      <c r="I753" s="294">
        <v>1</v>
      </c>
      <c r="J753" s="295">
        <v>3</v>
      </c>
      <c r="K753" s="295">
        <v>8</v>
      </c>
      <c r="L753" s="295" t="s">
        <v>167</v>
      </c>
      <c r="M753" s="312">
        <f>ROUND(E753*G753*I753*J753*K753,2)</f>
        <v>31.68</v>
      </c>
      <c r="N753" s="313" t="str">
        <f t="shared" si="37"/>
        <v>M2</v>
      </c>
    </row>
    <row r="754" spans="1:14">
      <c r="A754" s="254"/>
      <c r="B754" s="260"/>
      <c r="C754" s="283"/>
      <c r="D754" s="323"/>
      <c r="E754" s="283"/>
      <c r="F754" s="260"/>
      <c r="G754" s="283"/>
      <c r="H754" s="260"/>
      <c r="I754" s="283"/>
      <c r="J754" s="260"/>
      <c r="K754" s="260"/>
      <c r="L754" s="260"/>
      <c r="M754" s="284"/>
      <c r="N754" s="307"/>
    </row>
    <row r="755" spans="1:14">
      <c r="A755" s="324" t="s">
        <v>237</v>
      </c>
      <c r="B755" s="260"/>
      <c r="C755" s="283"/>
      <c r="D755" s="323"/>
      <c r="E755" s="283"/>
      <c r="F755" s="260"/>
      <c r="G755" s="283"/>
      <c r="H755" s="260"/>
      <c r="I755" s="283"/>
      <c r="J755" s="260"/>
      <c r="K755" s="329" t="s">
        <v>193</v>
      </c>
      <c r="L755" s="260" t="s">
        <v>167</v>
      </c>
      <c r="M755" s="326">
        <f>ROUND(SUM(M751:M754),2)</f>
        <v>58.14</v>
      </c>
      <c r="N755" s="317" t="str">
        <f>F748</f>
        <v>M2</v>
      </c>
    </row>
    <row r="756" spans="1:14">
      <c r="A756" s="254"/>
      <c r="B756" s="260"/>
      <c r="C756" s="283"/>
      <c r="D756" s="323"/>
      <c r="E756" s="283"/>
      <c r="F756" s="260"/>
      <c r="G756" s="283"/>
      <c r="H756" s="260"/>
      <c r="I756" s="283"/>
      <c r="J756" s="260"/>
      <c r="K756" s="329"/>
      <c r="L756" s="260"/>
      <c r="M756" s="326"/>
      <c r="N756" s="317"/>
    </row>
    <row r="757" spans="1:14" ht="39.6">
      <c r="A757" s="254"/>
      <c r="B757" s="128" t="s">
        <v>602</v>
      </c>
      <c r="C757" s="331" t="s">
        <v>603</v>
      </c>
      <c r="D757" s="142" t="s">
        <v>604</v>
      </c>
      <c r="E757" s="113"/>
      <c r="F757" s="127" t="s">
        <v>197</v>
      </c>
      <c r="G757" s="290"/>
      <c r="H757" s="290"/>
      <c r="I757" s="290"/>
      <c r="J757" s="290"/>
      <c r="K757" s="290"/>
      <c r="L757" s="290"/>
      <c r="M757" s="175"/>
      <c r="N757" s="281"/>
    </row>
    <row r="758" spans="1:14">
      <c r="A758" s="254"/>
      <c r="B758" s="260"/>
      <c r="C758" s="260"/>
      <c r="D758" s="291"/>
      <c r="E758" s="267" t="s">
        <v>179</v>
      </c>
      <c r="F758" s="291">
        <v>35.729999999999997</v>
      </c>
      <c r="G758" s="293" t="s">
        <v>163</v>
      </c>
      <c r="H758" s="255" t="str">
        <f>C757</f>
        <v>COMP.04</v>
      </c>
      <c r="I758" s="261"/>
      <c r="J758" s="261" t="s">
        <v>175</v>
      </c>
      <c r="K758" s="261"/>
      <c r="L758" s="261"/>
      <c r="M758" s="260"/>
      <c r="N758" s="281"/>
    </row>
    <row r="759" spans="1:14">
      <c r="A759" s="254"/>
      <c r="B759" s="260"/>
      <c r="C759" s="261"/>
      <c r="D759" s="263"/>
      <c r="E759" s="261"/>
      <c r="F759" s="261"/>
      <c r="G759" s="261"/>
      <c r="H759" s="260"/>
      <c r="I759" s="261"/>
      <c r="J759" s="261"/>
      <c r="K759" s="261"/>
      <c r="L759" s="261"/>
      <c r="M759" s="260"/>
      <c r="N759" s="281"/>
    </row>
    <row r="760" spans="1:14">
      <c r="A760" s="324" t="s">
        <v>237</v>
      </c>
      <c r="B760" s="260"/>
      <c r="C760" s="283"/>
      <c r="D760" s="323" t="s">
        <v>605</v>
      </c>
      <c r="E760" s="283">
        <v>0.8</v>
      </c>
      <c r="F760" s="260" t="s">
        <v>166</v>
      </c>
      <c r="G760" s="283">
        <v>2.1</v>
      </c>
      <c r="H760" s="260" t="s">
        <v>166</v>
      </c>
      <c r="I760" s="283">
        <v>1</v>
      </c>
      <c r="J760" s="260">
        <v>2</v>
      </c>
      <c r="K760" s="260">
        <v>4</v>
      </c>
      <c r="L760" s="260" t="s">
        <v>167</v>
      </c>
      <c r="M760" s="353">
        <f>ROUND(E760*G760*I760*J760*K760,2)</f>
        <v>13.44</v>
      </c>
      <c r="N760" s="313" t="str">
        <f>F757</f>
        <v>M2</v>
      </c>
    </row>
    <row r="761" spans="1:14">
      <c r="A761" s="254"/>
      <c r="B761" s="260"/>
      <c r="C761" s="283"/>
      <c r="D761" s="323" t="s">
        <v>606</v>
      </c>
      <c r="E761" s="283">
        <v>1</v>
      </c>
      <c r="F761" s="260" t="s">
        <v>166</v>
      </c>
      <c r="G761" s="283">
        <v>2.1</v>
      </c>
      <c r="H761" s="260" t="s">
        <v>166</v>
      </c>
      <c r="I761" s="283">
        <v>1</v>
      </c>
      <c r="J761" s="260">
        <v>2</v>
      </c>
      <c r="K761" s="260">
        <v>1</v>
      </c>
      <c r="L761" s="260" t="s">
        <v>167</v>
      </c>
      <c r="M761" s="353">
        <f t="shared" ref="M761:M762" si="38">ROUND(E761*G761*I761*J761*K761,2)</f>
        <v>4.2</v>
      </c>
      <c r="N761" s="313" t="str">
        <f>F757</f>
        <v>M2</v>
      </c>
    </row>
    <row r="762" spans="1:14">
      <c r="A762" s="254"/>
      <c r="B762" s="260"/>
      <c r="C762" s="283"/>
      <c r="D762" s="323" t="s">
        <v>607</v>
      </c>
      <c r="E762" s="283">
        <v>0.8</v>
      </c>
      <c r="F762" s="260" t="s">
        <v>166</v>
      </c>
      <c r="G762" s="283">
        <v>1.65</v>
      </c>
      <c r="H762" s="260" t="s">
        <v>166</v>
      </c>
      <c r="I762" s="283">
        <v>1</v>
      </c>
      <c r="J762" s="260">
        <v>2</v>
      </c>
      <c r="K762" s="260">
        <v>8</v>
      </c>
      <c r="L762" s="260" t="s">
        <v>167</v>
      </c>
      <c r="M762" s="353">
        <f t="shared" si="38"/>
        <v>21.12</v>
      </c>
      <c r="N762" s="313" t="str">
        <f>F757</f>
        <v>M2</v>
      </c>
    </row>
    <row r="763" spans="1:14">
      <c r="A763" s="254"/>
      <c r="B763" s="260"/>
      <c r="C763" s="283"/>
      <c r="D763" s="323"/>
      <c r="E763" s="283"/>
      <c r="F763" s="260"/>
      <c r="G763" s="283"/>
      <c r="H763" s="260"/>
      <c r="I763" s="283"/>
      <c r="J763" s="260"/>
      <c r="K763" s="260"/>
      <c r="L763" s="260"/>
      <c r="M763" s="284"/>
      <c r="N763" s="307"/>
    </row>
    <row r="764" spans="1:14">
      <c r="A764" s="254"/>
      <c r="B764" s="260"/>
      <c r="C764" s="283"/>
      <c r="D764" s="323"/>
      <c r="E764" s="283"/>
      <c r="F764" s="260"/>
      <c r="G764" s="283"/>
      <c r="H764" s="260"/>
      <c r="I764" s="283"/>
      <c r="J764" s="260"/>
      <c r="K764" s="329" t="s">
        <v>193</v>
      </c>
      <c r="L764" s="260" t="s">
        <v>167</v>
      </c>
      <c r="M764" s="326">
        <f>ROUND(SUM(M760:M763),2)</f>
        <v>38.76</v>
      </c>
      <c r="N764" s="317" t="str">
        <f>F757</f>
        <v>M2</v>
      </c>
    </row>
    <row r="765" spans="1:14">
      <c r="A765" s="254"/>
      <c r="B765" s="260"/>
      <c r="C765" s="283"/>
      <c r="D765" s="323"/>
      <c r="E765" s="283"/>
      <c r="F765" s="260"/>
      <c r="G765" s="283"/>
      <c r="H765" s="260"/>
      <c r="I765" s="283"/>
      <c r="J765" s="260"/>
      <c r="K765" s="329"/>
      <c r="L765" s="260"/>
      <c r="M765" s="326"/>
      <c r="N765" s="317"/>
    </row>
    <row r="766" spans="1:14" ht="26.4">
      <c r="A766" s="324" t="s">
        <v>237</v>
      </c>
      <c r="B766" s="128" t="s">
        <v>608</v>
      </c>
      <c r="C766" s="122" t="s">
        <v>609</v>
      </c>
      <c r="D766" s="142" t="s">
        <v>610</v>
      </c>
      <c r="E766" s="113"/>
      <c r="F766" s="127" t="s">
        <v>197</v>
      </c>
      <c r="G766" s="290"/>
      <c r="H766" s="290"/>
      <c r="I766" s="290"/>
      <c r="J766" s="290"/>
      <c r="K766" s="290"/>
      <c r="L766" s="290"/>
      <c r="M766" s="175"/>
      <c r="N766" s="281"/>
    </row>
    <row r="767" spans="1:14">
      <c r="A767" s="254"/>
      <c r="B767" s="260"/>
      <c r="C767" s="260"/>
      <c r="D767" s="291"/>
      <c r="E767" s="267" t="s">
        <v>179</v>
      </c>
      <c r="F767" s="296">
        <v>7.71</v>
      </c>
      <c r="G767" s="293" t="s">
        <v>163</v>
      </c>
      <c r="H767" s="255" t="str">
        <f>C766</f>
        <v>ED-50514</v>
      </c>
      <c r="I767" s="261"/>
      <c r="J767" s="261" t="s">
        <v>175</v>
      </c>
      <c r="K767" s="261"/>
      <c r="L767" s="261"/>
      <c r="M767" s="260"/>
      <c r="N767" s="281"/>
    </row>
    <row r="768" spans="1:14">
      <c r="A768" s="254"/>
      <c r="B768" s="260"/>
      <c r="C768" s="261"/>
      <c r="D768" s="263"/>
      <c r="E768" s="261"/>
      <c r="F768" s="261"/>
      <c r="G768" s="261"/>
      <c r="H768" s="260"/>
      <c r="I768" s="261"/>
      <c r="J768" s="261"/>
      <c r="K768" s="261"/>
      <c r="L768" s="261"/>
      <c r="M768" s="260"/>
      <c r="N768" s="281"/>
    </row>
    <row r="769" spans="1:14">
      <c r="A769" s="254"/>
      <c r="B769" s="260"/>
      <c r="C769" s="283"/>
      <c r="D769" s="323" t="s">
        <v>611</v>
      </c>
      <c r="E769" s="283">
        <f>M635</f>
        <v>324.32</v>
      </c>
      <c r="F769" s="260" t="s">
        <v>166</v>
      </c>
      <c r="G769" s="283">
        <v>1</v>
      </c>
      <c r="H769" s="260" t="s">
        <v>166</v>
      </c>
      <c r="I769" s="283">
        <v>1</v>
      </c>
      <c r="J769" s="260">
        <v>1</v>
      </c>
      <c r="K769" s="260">
        <v>1</v>
      </c>
      <c r="L769" s="260" t="s">
        <v>167</v>
      </c>
      <c r="M769" s="284">
        <f>ROUND(E769*G769*I769*J769*K769,2)</f>
        <v>324.32</v>
      </c>
      <c r="N769" s="307" t="str">
        <f>F766</f>
        <v>M2</v>
      </c>
    </row>
    <row r="770" spans="1:14">
      <c r="A770" s="254"/>
      <c r="B770" s="260"/>
      <c r="C770" s="283"/>
      <c r="D770" s="323"/>
      <c r="E770" s="283"/>
      <c r="F770" s="260"/>
      <c r="G770" s="283"/>
      <c r="H770" s="260"/>
      <c r="I770" s="283"/>
      <c r="J770" s="260"/>
      <c r="K770" s="329"/>
      <c r="L770" s="260"/>
      <c r="M770" s="326"/>
      <c r="N770" s="317"/>
    </row>
    <row r="771" spans="1:14" ht="27" customHeight="1">
      <c r="A771" s="254"/>
      <c r="B771" s="128" t="s">
        <v>612</v>
      </c>
      <c r="C771" s="122" t="s">
        <v>613</v>
      </c>
      <c r="D771" s="142" t="s">
        <v>614</v>
      </c>
      <c r="E771" s="113"/>
      <c r="F771" s="127" t="s">
        <v>197</v>
      </c>
      <c r="G771" s="290"/>
      <c r="H771" s="290"/>
      <c r="I771" s="290"/>
      <c r="J771" s="290"/>
      <c r="K771" s="290"/>
      <c r="L771" s="290"/>
      <c r="M771" s="175"/>
      <c r="N771" s="281"/>
    </row>
    <row r="772" spans="1:14">
      <c r="A772" s="324" t="s">
        <v>237</v>
      </c>
      <c r="B772" s="260"/>
      <c r="C772" s="260"/>
      <c r="D772" s="291"/>
      <c r="E772" s="267" t="s">
        <v>179</v>
      </c>
      <c r="F772" s="296">
        <v>9.6999999999999993</v>
      </c>
      <c r="G772" s="293" t="s">
        <v>163</v>
      </c>
      <c r="H772" s="255" t="str">
        <f>C771</f>
        <v>ED-50515</v>
      </c>
      <c r="I772" s="261"/>
      <c r="J772" s="261" t="s">
        <v>175</v>
      </c>
      <c r="K772" s="261"/>
      <c r="L772" s="261"/>
      <c r="M772" s="260"/>
      <c r="N772" s="281"/>
    </row>
    <row r="773" spans="1:14">
      <c r="A773" s="254"/>
      <c r="B773" s="260"/>
      <c r="C773" s="261"/>
      <c r="D773" s="263"/>
      <c r="E773" s="261"/>
      <c r="F773" s="261"/>
      <c r="G773" s="261"/>
      <c r="H773" s="260"/>
      <c r="I773" s="261"/>
      <c r="J773" s="261"/>
      <c r="K773" s="261"/>
      <c r="L773" s="261"/>
      <c r="M773" s="260"/>
      <c r="N773" s="281"/>
    </row>
    <row r="774" spans="1:14">
      <c r="A774" s="254"/>
      <c r="B774" s="260"/>
      <c r="C774" s="283"/>
      <c r="D774" s="323" t="s">
        <v>615</v>
      </c>
      <c r="E774" s="283">
        <f>M650</f>
        <v>61.92</v>
      </c>
      <c r="F774" s="260" t="s">
        <v>166</v>
      </c>
      <c r="G774" s="283">
        <v>1</v>
      </c>
      <c r="H774" s="260" t="s">
        <v>166</v>
      </c>
      <c r="I774" s="283">
        <v>1</v>
      </c>
      <c r="J774" s="260">
        <v>1</v>
      </c>
      <c r="K774" s="260">
        <v>1</v>
      </c>
      <c r="L774" s="260" t="s">
        <v>167</v>
      </c>
      <c r="M774" s="284">
        <f>ROUND(E774*G774*I774*J774*K774,2)</f>
        <v>61.92</v>
      </c>
      <c r="N774" s="307" t="str">
        <f>F771</f>
        <v>M2</v>
      </c>
    </row>
    <row r="775" spans="1:14">
      <c r="A775" s="254"/>
      <c r="B775" s="260"/>
      <c r="C775" s="283"/>
      <c r="D775" s="323"/>
      <c r="E775" s="283"/>
      <c r="F775" s="260"/>
      <c r="G775" s="283"/>
      <c r="H775" s="260"/>
      <c r="I775" s="283"/>
      <c r="J775" s="260"/>
      <c r="K775" s="260"/>
      <c r="L775" s="260"/>
      <c r="M775" s="284"/>
      <c r="N775" s="307"/>
    </row>
    <row r="776" spans="1:14">
      <c r="A776" s="254"/>
      <c r="B776" s="260"/>
      <c r="C776" s="283"/>
      <c r="D776" s="323"/>
      <c r="E776" s="283"/>
      <c r="F776" s="260"/>
      <c r="G776" s="283"/>
      <c r="H776" s="260"/>
      <c r="I776" s="283"/>
      <c r="J776" s="260"/>
      <c r="K776" s="329"/>
      <c r="L776" s="260"/>
      <c r="M776" s="326"/>
      <c r="N776" s="317"/>
    </row>
    <row r="777" spans="1:14" ht="26.4">
      <c r="A777" s="324" t="s">
        <v>237</v>
      </c>
      <c r="B777" s="128" t="s">
        <v>616</v>
      </c>
      <c r="C777" s="122" t="s">
        <v>617</v>
      </c>
      <c r="D777" s="142" t="s">
        <v>618</v>
      </c>
      <c r="E777" s="113"/>
      <c r="F777" s="127" t="s">
        <v>197</v>
      </c>
      <c r="G777" s="290"/>
      <c r="H777" s="290"/>
      <c r="I777" s="290"/>
      <c r="J777" s="290"/>
      <c r="K777" s="290"/>
      <c r="L777" s="290"/>
      <c r="M777" s="175"/>
      <c r="N777" s="281"/>
    </row>
    <row r="778" spans="1:14">
      <c r="A778" s="254"/>
      <c r="B778" s="260"/>
      <c r="C778" s="260"/>
      <c r="D778" s="291"/>
      <c r="E778" s="267" t="s">
        <v>179</v>
      </c>
      <c r="F778" s="296">
        <v>32.07</v>
      </c>
      <c r="G778" s="293" t="s">
        <v>163</v>
      </c>
      <c r="H778" s="255" t="str">
        <f>C777</f>
        <v>ED-9013</v>
      </c>
      <c r="I778" s="261"/>
      <c r="J778" s="261" t="s">
        <v>175</v>
      </c>
      <c r="K778" s="261"/>
      <c r="L778" s="261"/>
      <c r="M778" s="260"/>
      <c r="N778" s="281"/>
    </row>
    <row r="779" spans="1:14">
      <c r="A779" s="254"/>
      <c r="B779" s="260"/>
      <c r="C779" s="261"/>
      <c r="D779" s="263"/>
      <c r="E779" s="261"/>
      <c r="F779" s="261"/>
      <c r="G779" s="261"/>
      <c r="H779" s="260"/>
      <c r="I779" s="261"/>
      <c r="J779" s="261"/>
      <c r="K779" s="261"/>
      <c r="L779" s="261"/>
      <c r="M779" s="260"/>
      <c r="N779" s="281"/>
    </row>
    <row r="780" spans="1:14">
      <c r="A780" s="254"/>
      <c r="B780" s="260"/>
      <c r="C780" s="283"/>
      <c r="D780" s="323" t="s">
        <v>611</v>
      </c>
      <c r="E780" s="283">
        <f>M635</f>
        <v>324.32</v>
      </c>
      <c r="F780" s="260" t="s">
        <v>166</v>
      </c>
      <c r="G780" s="283">
        <v>1</v>
      </c>
      <c r="H780" s="260" t="s">
        <v>166</v>
      </c>
      <c r="I780" s="283">
        <v>1</v>
      </c>
      <c r="J780" s="260">
        <v>1</v>
      </c>
      <c r="K780" s="260">
        <v>1</v>
      </c>
      <c r="L780" s="260" t="s">
        <v>167</v>
      </c>
      <c r="M780" s="284">
        <f>ROUND(E780*G780*I780*J780*K780,2)</f>
        <v>324.32</v>
      </c>
      <c r="N780" s="307" t="str">
        <f>F777</f>
        <v>M2</v>
      </c>
    </row>
    <row r="781" spans="1:14">
      <c r="A781" s="254"/>
      <c r="B781" s="260"/>
      <c r="C781" s="283"/>
      <c r="D781" s="323"/>
      <c r="E781" s="283"/>
      <c r="F781" s="260"/>
      <c r="G781" s="283"/>
      <c r="H781" s="260"/>
      <c r="I781" s="283"/>
      <c r="J781" s="260"/>
      <c r="K781" s="260"/>
      <c r="L781" s="260"/>
      <c r="M781" s="284"/>
      <c r="N781" s="307"/>
    </row>
    <row r="782" spans="1:14">
      <c r="A782" s="254"/>
      <c r="B782" s="260"/>
      <c r="C782" s="283"/>
      <c r="D782" s="323"/>
      <c r="E782" s="283"/>
      <c r="F782" s="260"/>
      <c r="G782" s="283"/>
      <c r="H782" s="260"/>
      <c r="I782" s="283"/>
      <c r="J782" s="260"/>
      <c r="K782" s="329"/>
      <c r="L782" s="260"/>
      <c r="M782" s="326"/>
      <c r="N782" s="317"/>
    </row>
    <row r="783" spans="1:14" ht="26.4">
      <c r="A783" s="254"/>
      <c r="B783" s="128" t="s">
        <v>619</v>
      </c>
      <c r="C783" s="122" t="s">
        <v>620</v>
      </c>
      <c r="D783" s="142" t="s">
        <v>621</v>
      </c>
      <c r="E783" s="113"/>
      <c r="F783" s="127" t="s">
        <v>197</v>
      </c>
      <c r="G783" s="290"/>
      <c r="H783" s="290"/>
      <c r="I783" s="290"/>
      <c r="J783" s="290"/>
      <c r="K783" s="290"/>
      <c r="L783" s="290"/>
      <c r="M783" s="175"/>
      <c r="N783" s="281"/>
    </row>
    <row r="784" spans="1:14">
      <c r="A784" s="254"/>
      <c r="B784" s="260"/>
      <c r="C784" s="260"/>
      <c r="D784" s="291"/>
      <c r="E784" s="267" t="s">
        <v>179</v>
      </c>
      <c r="F784" s="296">
        <v>24.27</v>
      </c>
      <c r="G784" s="293" t="s">
        <v>163</v>
      </c>
      <c r="H784" s="255" t="str">
        <f>C783</f>
        <v>ED-50454</v>
      </c>
      <c r="I784" s="261"/>
      <c r="J784" s="261" t="s">
        <v>175</v>
      </c>
      <c r="K784" s="261"/>
      <c r="L784" s="261"/>
      <c r="M784" s="260"/>
      <c r="N784" s="281"/>
    </row>
    <row r="785" spans="1:14">
      <c r="A785" s="254"/>
      <c r="B785" s="260"/>
      <c r="C785" s="261"/>
      <c r="D785" s="263"/>
      <c r="E785" s="261"/>
      <c r="F785" s="261"/>
      <c r="G785" s="261"/>
      <c r="H785" s="260"/>
      <c r="I785" s="261"/>
      <c r="J785" s="261"/>
      <c r="K785" s="261"/>
      <c r="L785" s="261"/>
      <c r="M785" s="260"/>
      <c r="N785" s="281"/>
    </row>
    <row r="786" spans="1:14">
      <c r="A786" s="254"/>
      <c r="B786" s="260"/>
      <c r="C786" s="283"/>
      <c r="D786" s="323" t="s">
        <v>615</v>
      </c>
      <c r="E786" s="283">
        <v>0.8</v>
      </c>
      <c r="F786" s="260" t="s">
        <v>166</v>
      </c>
      <c r="G786" s="283">
        <v>2.1</v>
      </c>
      <c r="H786" s="260" t="s">
        <v>166</v>
      </c>
      <c r="I786" s="283">
        <v>1</v>
      </c>
      <c r="J786" s="260">
        <v>2</v>
      </c>
      <c r="K786" s="260">
        <v>4</v>
      </c>
      <c r="L786" s="260" t="s">
        <v>167</v>
      </c>
      <c r="M786" s="284">
        <f>ROUND(E786*G786*I786*J786*K786,2)</f>
        <v>13.44</v>
      </c>
      <c r="N786" s="307" t="str">
        <f>F783</f>
        <v>M2</v>
      </c>
    </row>
    <row r="787" spans="1:14">
      <c r="A787" s="254"/>
      <c r="B787" s="260"/>
      <c r="C787" s="283"/>
      <c r="D787" s="323"/>
      <c r="E787" s="283"/>
      <c r="F787" s="260"/>
      <c r="G787" s="283"/>
      <c r="H787" s="260"/>
      <c r="I787" s="283"/>
      <c r="J787" s="260"/>
      <c r="K787" s="329"/>
      <c r="L787" s="260"/>
      <c r="M787" s="326"/>
      <c r="N787" s="317"/>
    </row>
    <row r="788" spans="1:14" ht="26.4">
      <c r="A788" s="324" t="s">
        <v>237</v>
      </c>
      <c r="B788" s="128" t="s">
        <v>622</v>
      </c>
      <c r="C788" s="122" t="s">
        <v>623</v>
      </c>
      <c r="D788" s="142" t="s">
        <v>624</v>
      </c>
      <c r="E788" s="113"/>
      <c r="F788" s="127" t="s">
        <v>197</v>
      </c>
      <c r="G788" s="290"/>
      <c r="H788" s="290"/>
      <c r="I788" s="290"/>
      <c r="J788" s="290"/>
      <c r="K788" s="290"/>
      <c r="L788" s="290"/>
      <c r="M788" s="175"/>
      <c r="N788" s="281"/>
    </row>
    <row r="789" spans="1:14">
      <c r="A789" s="254"/>
      <c r="B789" s="260"/>
      <c r="C789" s="260"/>
      <c r="D789" s="291"/>
      <c r="E789" s="267" t="s">
        <v>179</v>
      </c>
      <c r="F789" s="296">
        <v>38.64</v>
      </c>
      <c r="G789" s="293" t="s">
        <v>163</v>
      </c>
      <c r="H789" s="255" t="str">
        <f>C788</f>
        <v>ED-19640</v>
      </c>
      <c r="I789" s="261"/>
      <c r="J789" s="261" t="s">
        <v>175</v>
      </c>
      <c r="K789" s="261"/>
      <c r="L789" s="261"/>
      <c r="M789" s="260"/>
      <c r="N789" s="281"/>
    </row>
    <row r="790" spans="1:14">
      <c r="A790" s="254"/>
      <c r="B790" s="260"/>
      <c r="C790" s="261"/>
      <c r="D790" s="263"/>
      <c r="E790" s="261"/>
      <c r="F790" s="261"/>
      <c r="G790" s="261"/>
      <c r="H790" s="260"/>
      <c r="I790" s="261"/>
      <c r="J790" s="261"/>
      <c r="K790" s="261"/>
      <c r="L790" s="261"/>
      <c r="M790" s="260"/>
      <c r="N790" s="281"/>
    </row>
    <row r="791" spans="1:14">
      <c r="A791" s="254"/>
      <c r="B791" s="260"/>
      <c r="C791" s="283"/>
      <c r="D791" s="333" t="s">
        <v>311</v>
      </c>
      <c r="E791" s="334">
        <v>4.5999999999999996</v>
      </c>
      <c r="F791" s="335" t="s">
        <v>166</v>
      </c>
      <c r="G791" s="334">
        <v>1</v>
      </c>
      <c r="H791" s="335" t="s">
        <v>166</v>
      </c>
      <c r="I791" s="334">
        <v>1</v>
      </c>
      <c r="J791" s="335">
        <v>1</v>
      </c>
      <c r="K791" s="335">
        <v>1</v>
      </c>
      <c r="L791" s="335" t="s">
        <v>167</v>
      </c>
      <c r="M791" s="346">
        <f>ROUND(E791*G791*I791*J791*K791,2)</f>
        <v>4.5999999999999996</v>
      </c>
      <c r="N791" s="347" t="str">
        <f>$F$788</f>
        <v>M2</v>
      </c>
    </row>
    <row r="792" spans="1:14">
      <c r="A792" s="254"/>
      <c r="B792" s="260"/>
      <c r="C792" s="283"/>
      <c r="D792" s="333" t="s">
        <v>311</v>
      </c>
      <c r="E792" s="334">
        <v>3.5</v>
      </c>
      <c r="F792" s="335" t="s">
        <v>166</v>
      </c>
      <c r="G792" s="334">
        <v>1</v>
      </c>
      <c r="H792" s="335" t="s">
        <v>166</v>
      </c>
      <c r="I792" s="334">
        <v>1</v>
      </c>
      <c r="J792" s="335">
        <v>1</v>
      </c>
      <c r="K792" s="335">
        <v>1</v>
      </c>
      <c r="L792" s="335" t="s">
        <v>167</v>
      </c>
      <c r="M792" s="346">
        <f>ROUND(E792*G792*I792*J792*K792,2)</f>
        <v>3.5</v>
      </c>
      <c r="N792" s="347" t="str">
        <f t="shared" ref="N792:N795" si="39">$F$788</f>
        <v>M2</v>
      </c>
    </row>
    <row r="793" spans="1:14">
      <c r="A793" s="254"/>
      <c r="B793" s="260"/>
      <c r="C793" s="283"/>
      <c r="D793" s="333" t="s">
        <v>312</v>
      </c>
      <c r="E793" s="334">
        <v>1.6</v>
      </c>
      <c r="F793" s="335" t="s">
        <v>166</v>
      </c>
      <c r="G793" s="334">
        <v>1</v>
      </c>
      <c r="H793" s="335" t="s">
        <v>166</v>
      </c>
      <c r="I793" s="334">
        <v>1</v>
      </c>
      <c r="J793" s="335">
        <v>1</v>
      </c>
      <c r="K793" s="335">
        <v>1</v>
      </c>
      <c r="L793" s="335" t="s">
        <v>167</v>
      </c>
      <c r="M793" s="346">
        <f>ROUND(E793*G793*I793*J793*K793,2)</f>
        <v>1.6</v>
      </c>
      <c r="N793" s="347" t="str">
        <f t="shared" si="39"/>
        <v>M2</v>
      </c>
    </row>
    <row r="794" spans="1:14">
      <c r="A794" s="254"/>
      <c r="B794" s="260"/>
      <c r="C794" s="283"/>
      <c r="D794" s="263"/>
      <c r="E794" s="336"/>
      <c r="F794" s="175"/>
      <c r="G794" s="336"/>
      <c r="H794" s="175"/>
      <c r="I794" s="336"/>
      <c r="J794" s="175"/>
      <c r="K794" s="175"/>
      <c r="L794" s="175"/>
      <c r="M794" s="348"/>
      <c r="N794" s="349"/>
    </row>
    <row r="795" spans="1:14">
      <c r="A795" s="254"/>
      <c r="B795" s="260"/>
      <c r="C795" s="283"/>
      <c r="D795" s="263"/>
      <c r="E795" s="336"/>
      <c r="F795" s="175"/>
      <c r="G795" s="336"/>
      <c r="H795" s="175"/>
      <c r="I795" s="336"/>
      <c r="J795" s="260"/>
      <c r="K795" s="329" t="s">
        <v>193</v>
      </c>
      <c r="L795" s="260" t="s">
        <v>167</v>
      </c>
      <c r="M795" s="326">
        <f>ROUND(SUM(M790:M794),2)</f>
        <v>9.6999999999999993</v>
      </c>
      <c r="N795" s="355" t="str">
        <f t="shared" si="39"/>
        <v>M2</v>
      </c>
    </row>
    <row r="796" spans="1:14">
      <c r="A796" s="254"/>
      <c r="B796" s="260"/>
      <c r="C796" s="283"/>
      <c r="D796" s="263"/>
      <c r="E796" s="283"/>
      <c r="F796" s="260"/>
      <c r="G796" s="283"/>
      <c r="H796" s="260"/>
      <c r="I796" s="283"/>
      <c r="J796" s="260"/>
      <c r="K796" s="260"/>
      <c r="L796" s="260"/>
      <c r="M796" s="284"/>
      <c r="N796" s="307"/>
    </row>
    <row r="797" spans="1:14">
      <c r="A797" s="324" t="s">
        <v>237</v>
      </c>
      <c r="B797" s="139" t="s">
        <v>625</v>
      </c>
      <c r="C797" s="135"/>
      <c r="D797" s="140" t="s">
        <v>626</v>
      </c>
      <c r="E797" s="283"/>
      <c r="F797" s="260"/>
      <c r="G797" s="283"/>
      <c r="H797" s="260"/>
      <c r="I797" s="283"/>
      <c r="J797" s="260"/>
      <c r="K797" s="260"/>
      <c r="L797" s="260"/>
      <c r="M797" s="284"/>
      <c r="N797" s="307"/>
    </row>
    <row r="798" spans="1:14">
      <c r="A798" s="254"/>
      <c r="B798" s="260"/>
      <c r="C798" s="283"/>
      <c r="D798" s="323"/>
      <c r="E798" s="283"/>
      <c r="F798" s="260"/>
      <c r="G798" s="283"/>
      <c r="H798" s="260"/>
      <c r="I798" s="283"/>
      <c r="J798" s="260"/>
      <c r="K798" s="260"/>
      <c r="L798" s="260"/>
      <c r="M798" s="284"/>
      <c r="N798" s="307"/>
    </row>
    <row r="799" spans="1:14" ht="39.6">
      <c r="A799" s="254"/>
      <c r="B799" s="128" t="s">
        <v>627</v>
      </c>
      <c r="C799" s="122" t="s">
        <v>234</v>
      </c>
      <c r="D799" s="126" t="s">
        <v>235</v>
      </c>
      <c r="E799" s="113"/>
      <c r="F799" s="127" t="s">
        <v>236</v>
      </c>
      <c r="G799" s="290"/>
      <c r="H799" s="290"/>
      <c r="I799" s="290"/>
      <c r="J799" s="290"/>
      <c r="K799" s="290"/>
      <c r="L799" s="290"/>
      <c r="M799" s="175"/>
      <c r="N799" s="281"/>
    </row>
    <row r="800" spans="1:14">
      <c r="A800" s="254"/>
      <c r="B800" s="260"/>
      <c r="C800" s="260"/>
      <c r="D800" s="291"/>
      <c r="E800" s="267" t="s">
        <v>238</v>
      </c>
      <c r="F800" s="296">
        <v>281.05</v>
      </c>
      <c r="G800" s="293" t="s">
        <v>163</v>
      </c>
      <c r="H800" s="255" t="str">
        <f>C799</f>
        <v>ED-48443</v>
      </c>
      <c r="I800" s="261"/>
      <c r="J800" s="261" t="s">
        <v>175</v>
      </c>
      <c r="K800" s="261"/>
      <c r="L800" s="261"/>
      <c r="M800" s="260"/>
      <c r="N800" s="281"/>
    </row>
    <row r="801" spans="1:14">
      <c r="A801" s="254"/>
      <c r="B801" s="260"/>
      <c r="C801" s="261"/>
      <c r="D801" s="263"/>
      <c r="E801" s="261"/>
      <c r="F801" s="261"/>
      <c r="G801" s="261"/>
      <c r="H801" s="260"/>
      <c r="I801" s="261"/>
      <c r="J801" s="261"/>
      <c r="K801" s="261"/>
      <c r="L801" s="261"/>
      <c r="M801" s="260"/>
      <c r="N801" s="281"/>
    </row>
    <row r="802" spans="1:14">
      <c r="A802" s="254"/>
      <c r="B802" s="260"/>
      <c r="C802" s="283"/>
      <c r="D802" s="323" t="s">
        <v>628</v>
      </c>
      <c r="E802" s="283">
        <v>6.5</v>
      </c>
      <c r="F802" s="260" t="s">
        <v>166</v>
      </c>
      <c r="G802" s="283">
        <v>6.5</v>
      </c>
      <c r="H802" s="260" t="s">
        <v>166</v>
      </c>
      <c r="I802" s="283">
        <v>0.15</v>
      </c>
      <c r="J802" s="309">
        <v>1</v>
      </c>
      <c r="K802" s="309">
        <v>1</v>
      </c>
      <c r="L802" s="260" t="s">
        <v>167</v>
      </c>
      <c r="M802" s="353">
        <f>ROUND(E802*G802*I802*J802*K802,2)</f>
        <v>6.34</v>
      </c>
      <c r="N802" s="313" t="str">
        <f>$F$799</f>
        <v>M3</v>
      </c>
    </row>
    <row r="803" spans="1:14">
      <c r="A803" s="254"/>
      <c r="B803" s="260"/>
      <c r="C803" s="283"/>
      <c r="D803" s="323" t="s">
        <v>629</v>
      </c>
      <c r="E803" s="283">
        <v>10</v>
      </c>
      <c r="F803" s="260" t="s">
        <v>166</v>
      </c>
      <c r="G803" s="283">
        <v>0.5</v>
      </c>
      <c r="H803" s="260" t="s">
        <v>166</v>
      </c>
      <c r="I803" s="283">
        <v>0.15</v>
      </c>
      <c r="J803" s="309">
        <v>1</v>
      </c>
      <c r="K803" s="309">
        <v>1</v>
      </c>
      <c r="L803" s="260" t="s">
        <v>167</v>
      </c>
      <c r="M803" s="353">
        <f>ROUND(E803*G803*I803*J803*K803,2)</f>
        <v>0.75</v>
      </c>
      <c r="N803" s="313" t="str">
        <f>$F$799</f>
        <v>M3</v>
      </c>
    </row>
    <row r="804" spans="1:14">
      <c r="A804" s="254"/>
      <c r="B804" s="260"/>
      <c r="C804" s="283"/>
      <c r="D804" s="323" t="s">
        <v>630</v>
      </c>
      <c r="E804" s="283">
        <v>0.8</v>
      </c>
      <c r="F804" s="260" t="s">
        <v>166</v>
      </c>
      <c r="G804" s="283">
        <v>0.8</v>
      </c>
      <c r="H804" s="260" t="s">
        <v>166</v>
      </c>
      <c r="I804" s="283">
        <v>0.15</v>
      </c>
      <c r="J804" s="309">
        <v>1</v>
      </c>
      <c r="K804" s="309">
        <v>1</v>
      </c>
      <c r="L804" s="260" t="s">
        <v>167</v>
      </c>
      <c r="M804" s="353">
        <f>ROUND(E804*G804*I804*J804*K804,2)</f>
        <v>0.1</v>
      </c>
      <c r="N804" s="313" t="str">
        <f>$F$799</f>
        <v>M3</v>
      </c>
    </row>
    <row r="805" spans="1:14">
      <c r="A805" s="254"/>
      <c r="B805" s="260"/>
      <c r="C805" s="283"/>
      <c r="D805" s="323"/>
      <c r="E805" s="283"/>
      <c r="F805" s="260"/>
      <c r="G805" s="283"/>
      <c r="H805" s="260"/>
      <c r="I805" s="283"/>
      <c r="J805" s="260"/>
      <c r="K805" s="260"/>
      <c r="L805" s="260"/>
      <c r="M805" s="284"/>
      <c r="N805" s="307"/>
    </row>
    <row r="806" spans="1:14">
      <c r="A806" s="254"/>
      <c r="B806" s="260"/>
      <c r="C806" s="283"/>
      <c r="D806" s="323"/>
      <c r="E806" s="283"/>
      <c r="F806" s="260"/>
      <c r="G806" s="283"/>
      <c r="H806" s="260"/>
      <c r="I806" s="283"/>
      <c r="J806" s="260"/>
      <c r="K806" s="329" t="s">
        <v>193</v>
      </c>
      <c r="L806" s="260" t="s">
        <v>167</v>
      </c>
      <c r="M806" s="326">
        <f>ROUND(SUM(M802:M805),2)</f>
        <v>7.19</v>
      </c>
      <c r="N806" s="307" t="str">
        <f>$F$799</f>
        <v>M3</v>
      </c>
    </row>
    <row r="807" spans="1:14">
      <c r="A807" s="254"/>
      <c r="B807" s="260"/>
      <c r="C807" s="283"/>
      <c r="D807" s="323"/>
      <c r="E807" s="283"/>
      <c r="F807" s="260"/>
      <c r="G807" s="283"/>
      <c r="H807" s="260"/>
      <c r="I807" s="283"/>
      <c r="J807" s="260"/>
      <c r="K807" s="260"/>
      <c r="L807" s="260"/>
      <c r="M807" s="284"/>
      <c r="N807" s="307"/>
    </row>
    <row r="808" spans="1:14" ht="26.4">
      <c r="A808" s="254"/>
      <c r="B808" s="128" t="s">
        <v>631</v>
      </c>
      <c r="C808" s="122" t="s">
        <v>632</v>
      </c>
      <c r="D808" s="126" t="s">
        <v>633</v>
      </c>
      <c r="E808" s="113"/>
      <c r="F808" s="127" t="s">
        <v>236</v>
      </c>
      <c r="G808" s="290"/>
      <c r="H808" s="290"/>
      <c r="I808" s="290"/>
      <c r="J808" s="290"/>
      <c r="K808" s="290"/>
      <c r="L808" s="290"/>
      <c r="M808" s="175"/>
      <c r="N808" s="281"/>
    </row>
    <row r="809" spans="1:14">
      <c r="A809" s="254"/>
      <c r="B809" s="260"/>
      <c r="C809" s="260"/>
      <c r="D809" s="291"/>
      <c r="E809" s="267" t="s">
        <v>238</v>
      </c>
      <c r="F809" s="296">
        <v>101.95</v>
      </c>
      <c r="G809" s="293" t="s">
        <v>163</v>
      </c>
      <c r="H809" s="255" t="str">
        <f>C808</f>
        <v>ED-51108</v>
      </c>
      <c r="I809" s="261"/>
      <c r="J809" s="261" t="s">
        <v>175</v>
      </c>
      <c r="K809" s="261"/>
      <c r="L809" s="261"/>
      <c r="M809" s="260"/>
      <c r="N809" s="281"/>
    </row>
    <row r="810" spans="1:14">
      <c r="A810" s="254"/>
      <c r="B810" s="260"/>
      <c r="C810" s="261"/>
      <c r="D810" s="263"/>
      <c r="E810" s="261"/>
      <c r="F810" s="261"/>
      <c r="G810" s="261"/>
      <c r="H810" s="260"/>
      <c r="I810" s="261"/>
      <c r="J810" s="261"/>
      <c r="K810" s="261"/>
      <c r="L810" s="261"/>
      <c r="M810" s="260"/>
      <c r="N810" s="281"/>
    </row>
    <row r="811" spans="1:14">
      <c r="A811" s="254"/>
      <c r="B811" s="260"/>
      <c r="C811" s="283"/>
      <c r="D811" s="323" t="s">
        <v>628</v>
      </c>
      <c r="E811" s="283">
        <v>6.5</v>
      </c>
      <c r="F811" s="260" t="s">
        <v>166</v>
      </c>
      <c r="G811" s="283">
        <v>6.5</v>
      </c>
      <c r="H811" s="260" t="s">
        <v>166</v>
      </c>
      <c r="I811" s="283">
        <v>2.2000000000000002</v>
      </c>
      <c r="J811" s="309">
        <v>1</v>
      </c>
      <c r="K811" s="309">
        <v>1</v>
      </c>
      <c r="L811" s="260" t="s">
        <v>167</v>
      </c>
      <c r="M811" s="353">
        <f>ROUND(E811*G811*I811*J811*K811,2)</f>
        <v>92.95</v>
      </c>
      <c r="N811" s="313" t="str">
        <f>$F$808</f>
        <v>M3</v>
      </c>
    </row>
    <row r="812" spans="1:14">
      <c r="A812" s="324" t="s">
        <v>237</v>
      </c>
      <c r="B812" s="260"/>
      <c r="C812" s="283"/>
      <c r="D812" s="323" t="s">
        <v>629</v>
      </c>
      <c r="E812" s="283">
        <v>10</v>
      </c>
      <c r="F812" s="260" t="s">
        <v>166</v>
      </c>
      <c r="G812" s="283">
        <v>0.5</v>
      </c>
      <c r="H812" s="260" t="s">
        <v>166</v>
      </c>
      <c r="I812" s="283">
        <v>0.6</v>
      </c>
      <c r="J812" s="309">
        <v>1</v>
      </c>
      <c r="K812" s="309">
        <v>1</v>
      </c>
      <c r="L812" s="260" t="s">
        <v>167</v>
      </c>
      <c r="M812" s="353">
        <f>ROUND(E812*G812*I812*J812*K812,2)</f>
        <v>3</v>
      </c>
      <c r="N812" s="313" t="str">
        <f>$F$808</f>
        <v>M3</v>
      </c>
    </row>
    <row r="813" spans="1:14">
      <c r="A813" s="254"/>
      <c r="B813" s="260"/>
      <c r="C813" s="283"/>
      <c r="D813" s="323" t="s">
        <v>630</v>
      </c>
      <c r="E813" s="283">
        <v>0.8</v>
      </c>
      <c r="F813" s="260" t="s">
        <v>166</v>
      </c>
      <c r="G813" s="283">
        <v>0.8</v>
      </c>
      <c r="H813" s="260" t="s">
        <v>166</v>
      </c>
      <c r="I813" s="283">
        <v>0.8</v>
      </c>
      <c r="J813" s="309">
        <v>1</v>
      </c>
      <c r="K813" s="309">
        <v>1</v>
      </c>
      <c r="L813" s="260" t="s">
        <v>167</v>
      </c>
      <c r="M813" s="353">
        <f>ROUND(E813*G813*I813*J813*K813,2)</f>
        <v>0.51</v>
      </c>
      <c r="N813" s="313" t="str">
        <f>$F$799</f>
        <v>M3</v>
      </c>
    </row>
    <row r="814" spans="1:14">
      <c r="A814" s="254"/>
      <c r="B814" s="260"/>
      <c r="C814" s="283"/>
      <c r="D814" s="323"/>
      <c r="E814" s="283"/>
      <c r="F814" s="260"/>
      <c r="G814" s="283"/>
      <c r="H814" s="260"/>
      <c r="I814" s="283"/>
      <c r="J814" s="260"/>
      <c r="K814" s="260"/>
      <c r="L814" s="260"/>
      <c r="M814" s="284"/>
      <c r="N814" s="307"/>
    </row>
    <row r="815" spans="1:14">
      <c r="A815" s="254"/>
      <c r="B815" s="260"/>
      <c r="C815" s="283"/>
      <c r="D815" s="323"/>
      <c r="E815" s="283"/>
      <c r="F815" s="260"/>
      <c r="G815" s="283"/>
      <c r="H815" s="260"/>
      <c r="I815" s="283"/>
      <c r="J815" s="260"/>
      <c r="K815" s="329" t="s">
        <v>193</v>
      </c>
      <c r="L815" s="260" t="s">
        <v>167</v>
      </c>
      <c r="M815" s="326">
        <f>ROUND(SUM(M811:M814),2)</f>
        <v>96.46</v>
      </c>
      <c r="N815" s="317" t="str">
        <f>$F$808</f>
        <v>M3</v>
      </c>
    </row>
    <row r="816" spans="1:14">
      <c r="A816" s="254"/>
      <c r="B816" s="261"/>
      <c r="C816" s="261"/>
      <c r="D816" s="261"/>
      <c r="E816" s="261"/>
      <c r="F816" s="261"/>
      <c r="G816" s="261"/>
      <c r="H816" s="260"/>
      <c r="I816" s="261"/>
      <c r="J816" s="261"/>
      <c r="K816" s="261"/>
      <c r="L816" s="261"/>
      <c r="M816" s="260"/>
      <c r="N816" s="281"/>
    </row>
    <row r="817" spans="1:14" ht="24" customHeight="1">
      <c r="A817" s="254"/>
      <c r="B817" s="128" t="s">
        <v>634</v>
      </c>
      <c r="C817" s="122" t="s">
        <v>247</v>
      </c>
      <c r="D817" s="142" t="s">
        <v>248</v>
      </c>
      <c r="E817" s="113"/>
      <c r="F817" s="127" t="s">
        <v>197</v>
      </c>
      <c r="G817" s="290"/>
      <c r="H817" s="290"/>
      <c r="I817" s="290"/>
      <c r="J817" s="290"/>
      <c r="K817" s="290"/>
      <c r="L817" s="290"/>
      <c r="M817" s="175"/>
      <c r="N817" s="281"/>
    </row>
    <row r="818" spans="1:14">
      <c r="A818" s="254"/>
      <c r="B818" s="260"/>
      <c r="C818" s="260"/>
      <c r="D818" s="291"/>
      <c r="E818" s="267" t="s">
        <v>179</v>
      </c>
      <c r="F818" s="296">
        <v>26.06</v>
      </c>
      <c r="G818" s="293" t="s">
        <v>163</v>
      </c>
      <c r="H818" s="255" t="str">
        <f>C817</f>
        <v>ED-51093</v>
      </c>
      <c r="I818" s="261"/>
      <c r="J818" s="261" t="s">
        <v>175</v>
      </c>
      <c r="K818" s="261"/>
      <c r="L818" s="261"/>
      <c r="M818" s="260"/>
      <c r="N818" s="281"/>
    </row>
    <row r="819" spans="1:14">
      <c r="A819" s="254"/>
      <c r="B819" s="260"/>
      <c r="C819" s="261"/>
      <c r="D819" s="263"/>
      <c r="E819" s="261"/>
      <c r="F819" s="261"/>
      <c r="G819" s="261"/>
      <c r="H819" s="260"/>
      <c r="I819" s="261"/>
      <c r="J819" s="261"/>
      <c r="K819" s="261"/>
      <c r="L819" s="261"/>
      <c r="M819" s="260"/>
      <c r="N819" s="281"/>
    </row>
    <row r="820" spans="1:14">
      <c r="A820" s="254"/>
      <c r="B820" s="260"/>
      <c r="C820" s="283"/>
      <c r="D820" s="323" t="s">
        <v>628</v>
      </c>
      <c r="E820" s="283">
        <v>6.5</v>
      </c>
      <c r="F820" s="260" t="s">
        <v>166</v>
      </c>
      <c r="G820" s="283">
        <v>6.5</v>
      </c>
      <c r="H820" s="260" t="s">
        <v>166</v>
      </c>
      <c r="I820" s="283">
        <v>1</v>
      </c>
      <c r="J820" s="309">
        <v>1</v>
      </c>
      <c r="K820" s="309">
        <v>1</v>
      </c>
      <c r="L820" s="260" t="s">
        <v>167</v>
      </c>
      <c r="M820" s="353">
        <f>ROUND(E820*G820*I820*J820*K820,2)</f>
        <v>42.25</v>
      </c>
      <c r="N820" s="313" t="str">
        <f>F817</f>
        <v>M2</v>
      </c>
    </row>
    <row r="821" spans="1:14">
      <c r="A821" s="254"/>
      <c r="B821" s="260"/>
      <c r="C821" s="283"/>
      <c r="D821" s="323" t="s">
        <v>629</v>
      </c>
      <c r="E821" s="283">
        <v>10</v>
      </c>
      <c r="F821" s="260" t="s">
        <v>166</v>
      </c>
      <c r="G821" s="283">
        <v>0.5</v>
      </c>
      <c r="H821" s="260" t="s">
        <v>166</v>
      </c>
      <c r="I821" s="283">
        <v>1</v>
      </c>
      <c r="J821" s="309">
        <v>1</v>
      </c>
      <c r="K821" s="309">
        <v>1</v>
      </c>
      <c r="L821" s="260" t="s">
        <v>167</v>
      </c>
      <c r="M821" s="353">
        <f>ROUND(E821*G821*I821*J821*K821,2)</f>
        <v>5</v>
      </c>
      <c r="N821" s="313" t="str">
        <f>F817</f>
        <v>M2</v>
      </c>
    </row>
    <row r="822" spans="1:14">
      <c r="A822" s="254"/>
      <c r="B822" s="260"/>
      <c r="C822" s="283"/>
      <c r="D822" s="323" t="s">
        <v>630</v>
      </c>
      <c r="E822" s="283">
        <v>0.8</v>
      </c>
      <c r="F822" s="260" t="s">
        <v>166</v>
      </c>
      <c r="G822" s="283">
        <v>0.8</v>
      </c>
      <c r="H822" s="260" t="s">
        <v>166</v>
      </c>
      <c r="I822" s="283">
        <v>1</v>
      </c>
      <c r="J822" s="309">
        <v>1</v>
      </c>
      <c r="K822" s="309">
        <v>1</v>
      </c>
      <c r="L822" s="260" t="s">
        <v>167</v>
      </c>
      <c r="M822" s="353">
        <f>ROUND(E822*G822*I822*J822*K822,2)</f>
        <v>0.64</v>
      </c>
      <c r="N822" s="313" t="str">
        <f>F817</f>
        <v>M2</v>
      </c>
    </row>
    <row r="823" spans="1:14">
      <c r="A823" s="254"/>
      <c r="B823" s="260"/>
      <c r="C823" s="283"/>
      <c r="D823" s="323"/>
      <c r="E823" s="283"/>
      <c r="F823" s="260"/>
      <c r="G823" s="283"/>
      <c r="H823" s="260"/>
      <c r="I823" s="283"/>
      <c r="J823" s="260"/>
      <c r="K823" s="260"/>
      <c r="L823" s="260"/>
      <c r="M823" s="284"/>
      <c r="N823" s="307"/>
    </row>
    <row r="824" spans="1:14">
      <c r="A824" s="254"/>
      <c r="B824" s="260"/>
      <c r="C824" s="283"/>
      <c r="D824" s="323"/>
      <c r="E824" s="283"/>
      <c r="F824" s="260"/>
      <c r="G824" s="283"/>
      <c r="H824" s="260"/>
      <c r="I824" s="283"/>
      <c r="J824" s="260"/>
      <c r="K824" s="329" t="s">
        <v>193</v>
      </c>
      <c r="L824" s="260" t="s">
        <v>167</v>
      </c>
      <c r="M824" s="326">
        <f>ROUND(SUM(M820:M823),2)</f>
        <v>47.89</v>
      </c>
      <c r="N824" s="317" t="str">
        <f>F817</f>
        <v>M2</v>
      </c>
    </row>
    <row r="825" spans="1:14">
      <c r="A825" s="254"/>
      <c r="B825" s="260"/>
      <c r="C825" s="283"/>
      <c r="D825" s="323"/>
      <c r="E825" s="283"/>
      <c r="F825" s="260"/>
      <c r="G825" s="283"/>
      <c r="H825" s="260"/>
      <c r="I825" s="283"/>
      <c r="J825" s="260"/>
      <c r="K825" s="329"/>
      <c r="L825" s="260"/>
      <c r="M825" s="326"/>
      <c r="N825" s="317"/>
    </row>
    <row r="826" spans="1:14" ht="26.4">
      <c r="A826" s="254"/>
      <c r="B826" s="128" t="s">
        <v>635</v>
      </c>
      <c r="C826" s="122" t="s">
        <v>636</v>
      </c>
      <c r="D826" s="126" t="s">
        <v>637</v>
      </c>
      <c r="E826" s="113"/>
      <c r="F826" s="127" t="s">
        <v>197</v>
      </c>
      <c r="G826" s="290"/>
      <c r="H826" s="290"/>
      <c r="I826" s="290"/>
      <c r="J826" s="290"/>
      <c r="K826" s="290"/>
      <c r="L826" s="290"/>
      <c r="M826" s="175"/>
      <c r="N826" s="281"/>
    </row>
    <row r="827" spans="1:14">
      <c r="A827" s="254"/>
      <c r="B827" s="260"/>
      <c r="C827" s="260"/>
      <c r="D827" s="291"/>
      <c r="E827" s="267" t="s">
        <v>274</v>
      </c>
      <c r="F827" s="296">
        <v>3.74</v>
      </c>
      <c r="G827" s="293" t="s">
        <v>163</v>
      </c>
      <c r="H827" s="255" t="str">
        <f>C826</f>
        <v>ED-50600</v>
      </c>
      <c r="I827" s="261"/>
      <c r="J827" s="261" t="s">
        <v>175</v>
      </c>
      <c r="K827" s="261"/>
      <c r="L827" s="261"/>
      <c r="M827" s="260"/>
      <c r="N827" s="281"/>
    </row>
    <row r="828" spans="1:14">
      <c r="A828" s="254"/>
      <c r="B828" s="260"/>
      <c r="C828" s="261"/>
      <c r="D828" s="263"/>
      <c r="E828" s="261"/>
      <c r="F828" s="261"/>
      <c r="G828" s="261"/>
      <c r="H828" s="260"/>
      <c r="I828" s="261"/>
      <c r="J828" s="261"/>
      <c r="K828" s="261"/>
      <c r="L828" s="261"/>
      <c r="M828" s="260"/>
      <c r="N828" s="281"/>
    </row>
    <row r="829" spans="1:14">
      <c r="A829" s="254"/>
      <c r="B829" s="260"/>
      <c r="C829" s="283"/>
      <c r="D829" s="323" t="s">
        <v>628</v>
      </c>
      <c r="E829" s="283">
        <v>6.5</v>
      </c>
      <c r="F829" s="260" t="s">
        <v>166</v>
      </c>
      <c r="G829" s="283">
        <v>6.5</v>
      </c>
      <c r="H829" s="260" t="s">
        <v>166</v>
      </c>
      <c r="I829" s="283">
        <v>1</v>
      </c>
      <c r="J829" s="309">
        <v>1</v>
      </c>
      <c r="K829" s="309">
        <v>1</v>
      </c>
      <c r="L829" s="260" t="s">
        <v>167</v>
      </c>
      <c r="M829" s="326">
        <f>ROUND(E829*G829*I829*J829*K829,2)</f>
        <v>42.25</v>
      </c>
      <c r="N829" s="307" t="str">
        <f>F826</f>
        <v>M2</v>
      </c>
    </row>
    <row r="830" spans="1:14">
      <c r="A830" s="254"/>
      <c r="B830" s="261"/>
      <c r="C830" s="261"/>
      <c r="D830" s="261"/>
      <c r="E830" s="261"/>
      <c r="F830" s="261"/>
      <c r="G830" s="261"/>
      <c r="H830" s="260"/>
      <c r="I830" s="261"/>
      <c r="J830" s="261"/>
      <c r="K830" s="261"/>
      <c r="L830" s="261"/>
      <c r="M830" s="260"/>
      <c r="N830" s="281"/>
    </row>
    <row r="831" spans="1:14" ht="52.8">
      <c r="A831" s="254"/>
      <c r="B831" s="128" t="s">
        <v>638</v>
      </c>
      <c r="C831" s="122" t="s">
        <v>639</v>
      </c>
      <c r="D831" s="126" t="s">
        <v>640</v>
      </c>
      <c r="E831" s="113"/>
      <c r="F831" s="127" t="s">
        <v>197</v>
      </c>
      <c r="G831" s="290"/>
      <c r="H831" s="290"/>
      <c r="I831" s="290"/>
      <c r="J831" s="290"/>
      <c r="K831" s="290"/>
      <c r="L831" s="290"/>
      <c r="M831" s="175"/>
      <c r="N831" s="281"/>
    </row>
    <row r="832" spans="1:14">
      <c r="A832" s="254"/>
      <c r="B832" s="260"/>
      <c r="C832" s="260"/>
      <c r="D832" s="291"/>
      <c r="E832" s="267" t="s">
        <v>274</v>
      </c>
      <c r="F832" s="296">
        <v>138.69</v>
      </c>
      <c r="G832" s="293" t="s">
        <v>163</v>
      </c>
      <c r="H832" s="255" t="str">
        <f>C831</f>
        <v>ED-9320</v>
      </c>
      <c r="I832" s="261"/>
      <c r="J832" s="261" t="s">
        <v>175</v>
      </c>
      <c r="K832" s="261"/>
      <c r="L832" s="261"/>
      <c r="M832" s="260"/>
      <c r="N832" s="281"/>
    </row>
    <row r="833" spans="1:14">
      <c r="A833" s="254"/>
      <c r="B833" s="260"/>
      <c r="C833" s="261"/>
      <c r="D833" s="263"/>
      <c r="E833" s="261"/>
      <c r="F833" s="261"/>
      <c r="G833" s="261"/>
      <c r="H833" s="260"/>
      <c r="I833" s="261"/>
      <c r="J833" s="261"/>
      <c r="K833" s="261"/>
      <c r="L833" s="261"/>
      <c r="M833" s="260"/>
      <c r="N833" s="281"/>
    </row>
    <row r="834" spans="1:14">
      <c r="A834" s="254"/>
      <c r="B834" s="260"/>
      <c r="C834" s="283"/>
      <c r="D834" s="323" t="s">
        <v>628</v>
      </c>
      <c r="E834" s="283">
        <v>6.5</v>
      </c>
      <c r="F834" s="260" t="s">
        <v>166</v>
      </c>
      <c r="G834" s="283">
        <v>6.5</v>
      </c>
      <c r="H834" s="260" t="s">
        <v>166</v>
      </c>
      <c r="I834" s="283">
        <v>1</v>
      </c>
      <c r="J834" s="309">
        <v>1</v>
      </c>
      <c r="K834" s="309">
        <v>1</v>
      </c>
      <c r="L834" s="260" t="s">
        <v>167</v>
      </c>
      <c r="M834" s="326">
        <f>ROUND(E834*G834*I834*J834*K834,2)</f>
        <v>42.25</v>
      </c>
      <c r="N834" s="307" t="str">
        <f>F831</f>
        <v>M2</v>
      </c>
    </row>
    <row r="835" spans="1:14">
      <c r="A835" s="254"/>
      <c r="B835" s="260"/>
      <c r="C835" s="283"/>
      <c r="D835" s="263"/>
      <c r="E835" s="283"/>
      <c r="F835" s="260"/>
      <c r="G835" s="283"/>
      <c r="H835" s="260"/>
      <c r="I835" s="283"/>
      <c r="J835" s="260"/>
      <c r="K835" s="260"/>
      <c r="L835" s="260"/>
      <c r="M835" s="284"/>
      <c r="N835" s="307"/>
    </row>
    <row r="836" spans="1:14" ht="26.4">
      <c r="A836" s="254"/>
      <c r="B836" s="128" t="s">
        <v>641</v>
      </c>
      <c r="C836" s="356">
        <v>102620</v>
      </c>
      <c r="D836" s="126" t="s">
        <v>642</v>
      </c>
      <c r="E836" s="113"/>
      <c r="F836" s="127" t="s">
        <v>322</v>
      </c>
      <c r="G836" s="290"/>
      <c r="H836" s="290"/>
      <c r="I836" s="290"/>
      <c r="J836" s="290"/>
      <c r="K836" s="290"/>
      <c r="L836" s="290"/>
      <c r="M836" s="175"/>
      <c r="N836" s="281"/>
    </row>
    <row r="837" spans="1:14">
      <c r="A837" s="254"/>
      <c r="B837" s="260"/>
      <c r="C837" s="260"/>
      <c r="D837" s="291"/>
      <c r="E837" s="267" t="s">
        <v>323</v>
      </c>
      <c r="F837" s="325">
        <v>8949.15</v>
      </c>
      <c r="G837" s="293" t="s">
        <v>163</v>
      </c>
      <c r="H837" s="255">
        <f>C836</f>
        <v>102620</v>
      </c>
      <c r="I837" s="261"/>
      <c r="J837" s="361" t="s">
        <v>244</v>
      </c>
      <c r="K837" s="261"/>
      <c r="L837" s="261"/>
      <c r="M837" s="260"/>
      <c r="N837" s="281"/>
    </row>
    <row r="838" spans="1:14">
      <c r="A838" s="254"/>
      <c r="B838" s="260"/>
      <c r="C838" s="261"/>
      <c r="D838" s="263"/>
      <c r="E838" s="261"/>
      <c r="F838" s="261"/>
      <c r="G838" s="261"/>
      <c r="H838" s="260"/>
      <c r="I838" s="261"/>
      <c r="J838" s="261"/>
      <c r="K838" s="261"/>
      <c r="L838" s="261"/>
      <c r="M838" s="260"/>
      <c r="N838" s="281"/>
    </row>
    <row r="839" spans="1:14">
      <c r="A839" s="254"/>
      <c r="B839" s="260"/>
      <c r="C839" s="283"/>
      <c r="D839" s="323" t="s">
        <v>643</v>
      </c>
      <c r="E839" s="283">
        <v>1</v>
      </c>
      <c r="F839" s="260" t="s">
        <v>166</v>
      </c>
      <c r="G839" s="283">
        <v>1</v>
      </c>
      <c r="H839" s="260" t="s">
        <v>166</v>
      </c>
      <c r="I839" s="283">
        <v>1</v>
      </c>
      <c r="J839" s="309">
        <v>1</v>
      </c>
      <c r="K839" s="309">
        <v>1</v>
      </c>
      <c r="L839" s="260" t="s">
        <v>167</v>
      </c>
      <c r="M839" s="284">
        <f>ROUND(E839*G839*I839*J839*K839,2)</f>
        <v>1</v>
      </c>
      <c r="N839" s="307" t="str">
        <f>F836</f>
        <v>UNID.</v>
      </c>
    </row>
    <row r="840" spans="1:14">
      <c r="A840" s="254"/>
      <c r="B840" s="260"/>
      <c r="C840" s="283"/>
      <c r="D840" s="263"/>
      <c r="E840" s="283"/>
      <c r="F840" s="260"/>
      <c r="G840" s="283"/>
      <c r="H840" s="260"/>
      <c r="I840" s="283"/>
      <c r="J840" s="260"/>
      <c r="K840" s="260"/>
      <c r="L840" s="260"/>
      <c r="M840" s="284"/>
      <c r="N840" s="307"/>
    </row>
    <row r="841" spans="1:14" ht="26.4">
      <c r="A841" s="254"/>
      <c r="B841" s="128" t="s">
        <v>644</v>
      </c>
      <c r="C841" s="122" t="s">
        <v>645</v>
      </c>
      <c r="D841" s="126" t="s">
        <v>646</v>
      </c>
      <c r="E841" s="113"/>
      <c r="F841" s="122" t="s">
        <v>190</v>
      </c>
      <c r="G841" s="290"/>
      <c r="H841" s="290"/>
      <c r="I841" s="290"/>
      <c r="J841" s="290"/>
      <c r="K841" s="290"/>
      <c r="L841" s="290"/>
      <c r="M841" s="175"/>
      <c r="N841" s="281"/>
    </row>
    <row r="842" spans="1:14">
      <c r="A842" s="254"/>
      <c r="B842" s="260"/>
      <c r="C842" s="260"/>
      <c r="D842" s="291"/>
      <c r="E842" s="299" t="s">
        <v>191</v>
      </c>
      <c r="F842" s="296">
        <v>44.56</v>
      </c>
      <c r="G842" s="293" t="s">
        <v>163</v>
      </c>
      <c r="H842" s="255" t="str">
        <f>C841</f>
        <v>ED-50029</v>
      </c>
      <c r="I842" s="261"/>
      <c r="J842" s="261" t="s">
        <v>175</v>
      </c>
      <c r="K842" s="261"/>
      <c r="L842" s="261"/>
      <c r="M842" s="260"/>
      <c r="N842" s="281"/>
    </row>
    <row r="843" spans="1:14">
      <c r="A843" s="254"/>
      <c r="B843" s="260"/>
      <c r="C843" s="261"/>
      <c r="D843" s="263"/>
      <c r="E843" s="261"/>
      <c r="F843" s="261"/>
      <c r="G843" s="261"/>
      <c r="H843" s="260"/>
      <c r="I843" s="261"/>
      <c r="J843" s="261"/>
      <c r="K843" s="261"/>
      <c r="L843" s="261"/>
      <c r="M843" s="260"/>
      <c r="N843" s="281"/>
    </row>
    <row r="844" spans="1:14">
      <c r="A844" s="324" t="s">
        <v>237</v>
      </c>
      <c r="B844" s="260"/>
      <c r="C844" s="283"/>
      <c r="D844" s="323" t="s">
        <v>647</v>
      </c>
      <c r="E844" s="283">
        <v>14</v>
      </c>
      <c r="F844" s="260" t="s">
        <v>166</v>
      </c>
      <c r="G844" s="283">
        <v>1</v>
      </c>
      <c r="H844" s="260" t="s">
        <v>166</v>
      </c>
      <c r="I844" s="283">
        <v>1</v>
      </c>
      <c r="J844" s="309">
        <v>1</v>
      </c>
      <c r="K844" s="309">
        <v>1</v>
      </c>
      <c r="L844" s="260" t="s">
        <v>167</v>
      </c>
      <c r="M844" s="284">
        <f>ROUND(E844*G844*I844*J844*K844,2)</f>
        <v>14</v>
      </c>
      <c r="N844" s="307" t="str">
        <f>F841</f>
        <v>M</v>
      </c>
    </row>
    <row r="845" spans="1:14">
      <c r="A845" s="324"/>
      <c r="B845" s="260"/>
      <c r="C845" s="283"/>
      <c r="D845" s="323"/>
      <c r="E845" s="283"/>
      <c r="F845" s="260"/>
      <c r="G845" s="283"/>
      <c r="H845" s="260"/>
      <c r="I845" s="283"/>
      <c r="J845" s="260"/>
      <c r="K845" s="260"/>
      <c r="L845" s="260"/>
      <c r="M845" s="284"/>
      <c r="N845" s="307"/>
    </row>
    <row r="846" spans="1:14">
      <c r="A846" s="324"/>
      <c r="B846" s="260"/>
      <c r="C846" s="283"/>
      <c r="D846" s="323"/>
      <c r="E846" s="283"/>
      <c r="F846" s="260"/>
      <c r="G846" s="283"/>
      <c r="H846" s="260"/>
      <c r="I846" s="283"/>
      <c r="J846" s="260"/>
      <c r="K846" s="260"/>
      <c r="L846" s="260"/>
      <c r="M846" s="284"/>
      <c r="N846" s="307"/>
    </row>
    <row r="847" spans="1:14">
      <c r="A847" s="254"/>
      <c r="B847" s="260"/>
      <c r="C847" s="283"/>
      <c r="D847" s="263"/>
      <c r="E847" s="283"/>
      <c r="F847" s="260"/>
      <c r="G847" s="283"/>
      <c r="H847" s="260"/>
      <c r="I847" s="283"/>
      <c r="J847" s="260"/>
      <c r="K847" s="260"/>
      <c r="L847" s="260"/>
      <c r="M847" s="284"/>
      <c r="N847" s="307"/>
    </row>
    <row r="848" spans="1:14" ht="26.4">
      <c r="A848" s="254"/>
      <c r="B848" s="128" t="s">
        <v>648</v>
      </c>
      <c r="C848" s="122" t="s">
        <v>439</v>
      </c>
      <c r="D848" s="126" t="s">
        <v>440</v>
      </c>
      <c r="E848" s="113"/>
      <c r="F848" s="122" t="s">
        <v>190</v>
      </c>
      <c r="G848" s="290"/>
      <c r="H848" s="290"/>
      <c r="I848" s="290"/>
      <c r="J848" s="290"/>
      <c r="K848" s="290"/>
      <c r="L848" s="290"/>
      <c r="M848" s="175"/>
      <c r="N848" s="281"/>
    </row>
    <row r="849" spans="1:14">
      <c r="A849" s="254"/>
      <c r="B849" s="260"/>
      <c r="C849" s="260"/>
      <c r="D849" s="291"/>
      <c r="E849" s="299" t="s">
        <v>191</v>
      </c>
      <c r="F849" s="296">
        <v>25.01</v>
      </c>
      <c r="G849" s="293" t="s">
        <v>163</v>
      </c>
      <c r="H849" s="255" t="str">
        <f>C848</f>
        <v>ED-50019</v>
      </c>
      <c r="I849" s="261"/>
      <c r="J849" s="261" t="s">
        <v>175</v>
      </c>
      <c r="K849" s="261"/>
      <c r="L849" s="261"/>
      <c r="M849" s="260"/>
      <c r="N849" s="281"/>
    </row>
    <row r="850" spans="1:14">
      <c r="A850" s="321"/>
      <c r="B850" s="260"/>
      <c r="C850" s="261"/>
      <c r="D850" s="263"/>
      <c r="E850" s="261"/>
      <c r="F850" s="261"/>
      <c r="G850" s="261"/>
      <c r="H850" s="260"/>
      <c r="I850" s="261"/>
      <c r="J850" s="261"/>
      <c r="K850" s="261"/>
      <c r="L850" s="261"/>
      <c r="M850" s="260"/>
      <c r="N850" s="281"/>
    </row>
    <row r="851" spans="1:14">
      <c r="A851" s="254"/>
      <c r="B851" s="260"/>
      <c r="C851" s="283"/>
      <c r="D851" s="323" t="s">
        <v>649</v>
      </c>
      <c r="E851" s="283">
        <v>6</v>
      </c>
      <c r="F851" s="260" t="s">
        <v>166</v>
      </c>
      <c r="G851" s="283">
        <v>1</v>
      </c>
      <c r="H851" s="260" t="s">
        <v>166</v>
      </c>
      <c r="I851" s="283">
        <v>1</v>
      </c>
      <c r="J851" s="309">
        <v>1</v>
      </c>
      <c r="K851" s="309">
        <v>1</v>
      </c>
      <c r="L851" s="260" t="s">
        <v>167</v>
      </c>
      <c r="M851" s="284">
        <f>ROUND(E851*G851*I851*J851*K851,2)</f>
        <v>6</v>
      </c>
      <c r="N851" s="307" t="str">
        <f>F848</f>
        <v>M</v>
      </c>
    </row>
    <row r="852" spans="1:14">
      <c r="A852" s="254"/>
      <c r="B852" s="260"/>
      <c r="C852" s="283"/>
      <c r="D852" s="323"/>
      <c r="E852" s="283"/>
      <c r="F852" s="260"/>
      <c r="G852" s="283"/>
      <c r="H852" s="260"/>
      <c r="I852" s="283"/>
      <c r="J852" s="260"/>
      <c r="K852" s="260"/>
      <c r="L852" s="260"/>
      <c r="M852" s="284"/>
      <c r="N852" s="307"/>
    </row>
    <row r="853" spans="1:14" ht="26.4">
      <c r="A853" s="254"/>
      <c r="B853" s="128" t="s">
        <v>650</v>
      </c>
      <c r="C853" s="122" t="s">
        <v>257</v>
      </c>
      <c r="D853" s="126" t="s">
        <v>258</v>
      </c>
      <c r="E853" s="113"/>
      <c r="F853" s="122" t="s">
        <v>236</v>
      </c>
      <c r="G853" s="290"/>
      <c r="H853" s="290"/>
      <c r="I853" s="290"/>
      <c r="J853" s="290"/>
      <c r="K853" s="290"/>
      <c r="L853" s="290"/>
      <c r="M853" s="175"/>
      <c r="N853" s="281"/>
    </row>
    <row r="854" spans="1:14">
      <c r="A854" s="254"/>
      <c r="B854" s="260"/>
      <c r="C854" s="260"/>
      <c r="D854" s="291"/>
      <c r="E854" s="299" t="s">
        <v>238</v>
      </c>
      <c r="F854" s="296">
        <v>48.41</v>
      </c>
      <c r="G854" s="293" t="s">
        <v>163</v>
      </c>
      <c r="H854" s="255" t="str">
        <f>C853</f>
        <v>ED-51121</v>
      </c>
      <c r="I854" s="261"/>
      <c r="J854" s="261" t="s">
        <v>175</v>
      </c>
      <c r="K854" s="261"/>
      <c r="L854" s="261"/>
      <c r="M854" s="260"/>
      <c r="N854" s="281"/>
    </row>
    <row r="855" spans="1:14">
      <c r="A855" s="254"/>
      <c r="B855" s="260"/>
      <c r="C855" s="261"/>
      <c r="D855" s="263"/>
      <c r="E855" s="261"/>
      <c r="F855" s="261"/>
      <c r="G855" s="261"/>
      <c r="H855" s="260"/>
      <c r="I855" s="261"/>
      <c r="J855" s="261"/>
      <c r="K855" s="261"/>
      <c r="L855" s="261"/>
      <c r="M855" s="260"/>
      <c r="N855" s="281"/>
    </row>
    <row r="856" spans="1:14">
      <c r="A856" s="321"/>
      <c r="B856" s="260"/>
      <c r="C856" s="283"/>
      <c r="D856" s="323" t="s">
        <v>651</v>
      </c>
      <c r="E856" s="283">
        <f>M815</f>
        <v>96.46</v>
      </c>
      <c r="F856" s="260" t="s">
        <v>166</v>
      </c>
      <c r="G856" s="283">
        <v>0.4</v>
      </c>
      <c r="H856" s="260" t="s">
        <v>166</v>
      </c>
      <c r="I856" s="283">
        <v>1</v>
      </c>
      <c r="J856" s="309">
        <v>1</v>
      </c>
      <c r="K856" s="309">
        <v>1</v>
      </c>
      <c r="L856" s="260" t="s">
        <v>167</v>
      </c>
      <c r="M856" s="326">
        <f t="shared" ref="M856" si="40">ROUND(E856*G856*I856*J856*K856,2)</f>
        <v>38.58</v>
      </c>
      <c r="N856" s="317" t="str">
        <f>$F$1125</f>
        <v>M3</v>
      </c>
    </row>
    <row r="857" spans="1:14">
      <c r="A857" s="254"/>
      <c r="N857" s="318"/>
    </row>
    <row r="858" spans="1:14" ht="52.8">
      <c r="A858" s="254"/>
      <c r="B858" s="128" t="s">
        <v>652</v>
      </c>
      <c r="C858" s="122" t="s">
        <v>653</v>
      </c>
      <c r="D858" s="126" t="s">
        <v>654</v>
      </c>
      <c r="E858" s="113"/>
      <c r="F858" s="127" t="s">
        <v>322</v>
      </c>
      <c r="G858" s="290"/>
      <c r="H858" s="290"/>
      <c r="I858" s="290"/>
      <c r="J858" s="290"/>
      <c r="K858" s="290"/>
      <c r="L858" s="290"/>
      <c r="M858" s="175"/>
      <c r="N858" s="281"/>
    </row>
    <row r="859" spans="1:14">
      <c r="A859" s="254"/>
      <c r="B859" s="260"/>
      <c r="C859" s="260"/>
      <c r="D859" s="291"/>
      <c r="E859" s="267" t="s">
        <v>323</v>
      </c>
      <c r="F859" s="296">
        <v>483.81</v>
      </c>
      <c r="G859" s="293" t="s">
        <v>163</v>
      </c>
      <c r="H859" s="255" t="str">
        <f>C858</f>
        <v>ED-49879</v>
      </c>
      <c r="I859" s="261"/>
      <c r="J859" s="261" t="s">
        <v>175</v>
      </c>
      <c r="K859" s="261"/>
      <c r="L859" s="261"/>
      <c r="M859" s="260"/>
      <c r="N859" s="281"/>
    </row>
    <row r="860" spans="1:14">
      <c r="A860" s="254"/>
      <c r="B860" s="260"/>
      <c r="C860" s="261"/>
      <c r="D860" s="263"/>
      <c r="E860" s="261"/>
      <c r="F860" s="261"/>
      <c r="G860" s="261"/>
      <c r="H860" s="260"/>
      <c r="I860" s="261"/>
      <c r="J860" s="261"/>
      <c r="K860" s="261"/>
      <c r="L860" s="261"/>
      <c r="M860" s="260"/>
      <c r="N860" s="281"/>
    </row>
    <row r="861" spans="1:14">
      <c r="A861" s="321"/>
      <c r="B861" s="260"/>
      <c r="C861" s="283"/>
      <c r="D861" s="323" t="s">
        <v>655</v>
      </c>
      <c r="E861" s="283">
        <v>1</v>
      </c>
      <c r="F861" s="260" t="s">
        <v>166</v>
      </c>
      <c r="G861" s="283">
        <v>1</v>
      </c>
      <c r="H861" s="260" t="s">
        <v>166</v>
      </c>
      <c r="I861" s="283">
        <v>1</v>
      </c>
      <c r="J861" s="309">
        <v>1</v>
      </c>
      <c r="K861" s="309">
        <v>2</v>
      </c>
      <c r="L861" s="260" t="s">
        <v>167</v>
      </c>
      <c r="M861" s="284">
        <f>ROUND(E861*G861*I861*J861*K861,2)</f>
        <v>2</v>
      </c>
      <c r="N861" s="307" t="str">
        <f>F858</f>
        <v>UNID.</v>
      </c>
    </row>
    <row r="862" spans="1:14">
      <c r="A862" s="254"/>
      <c r="B862" s="357"/>
      <c r="C862" s="357"/>
      <c r="D862" s="357"/>
      <c r="E862" s="357"/>
      <c r="F862" s="357"/>
      <c r="G862" s="357"/>
      <c r="H862" s="358"/>
      <c r="I862" s="357"/>
      <c r="J862" s="357"/>
      <c r="K862" s="357"/>
      <c r="L862" s="357"/>
      <c r="M862" s="358"/>
      <c r="N862" s="362"/>
    </row>
    <row r="863" spans="1:14" ht="52.8">
      <c r="A863" s="254"/>
      <c r="B863" s="182" t="s">
        <v>656</v>
      </c>
      <c r="C863" s="183" t="s">
        <v>472</v>
      </c>
      <c r="D863" s="184" t="s">
        <v>657</v>
      </c>
      <c r="E863" s="185"/>
      <c r="F863" s="359" t="s">
        <v>322</v>
      </c>
      <c r="G863" s="360"/>
      <c r="H863" s="360"/>
      <c r="I863" s="360"/>
      <c r="J863" s="360"/>
      <c r="K863" s="360"/>
      <c r="L863" s="360"/>
      <c r="M863" s="144"/>
      <c r="N863" s="280"/>
    </row>
    <row r="864" spans="1:14">
      <c r="A864" s="254"/>
      <c r="B864" s="260"/>
      <c r="C864" s="260"/>
      <c r="D864" s="291"/>
      <c r="E864" s="267" t="s">
        <v>323</v>
      </c>
      <c r="F864" s="296">
        <v>590.77</v>
      </c>
      <c r="G864" s="293" t="s">
        <v>163</v>
      </c>
      <c r="H864" s="255" t="str">
        <f>C863</f>
        <v>ED-49883</v>
      </c>
      <c r="I864" s="261"/>
      <c r="J864" s="261" t="s">
        <v>175</v>
      </c>
      <c r="K864" s="261"/>
      <c r="L864" s="261"/>
      <c r="M864" s="260"/>
      <c r="N864" s="281"/>
    </row>
    <row r="865" spans="1:14">
      <c r="A865" s="254"/>
      <c r="B865" s="260"/>
      <c r="C865" s="261"/>
      <c r="D865" s="263"/>
      <c r="E865" s="261"/>
      <c r="F865" s="261"/>
      <c r="G865" s="261"/>
      <c r="H865" s="260"/>
      <c r="I865" s="261"/>
      <c r="J865" s="261"/>
      <c r="K865" s="261"/>
      <c r="L865" s="261"/>
      <c r="M865" s="260"/>
      <c r="N865" s="281"/>
    </row>
    <row r="866" spans="1:14">
      <c r="A866" s="254"/>
      <c r="B866" s="260"/>
      <c r="C866" s="283"/>
      <c r="D866" s="323" t="s">
        <v>658</v>
      </c>
      <c r="E866" s="283">
        <v>1</v>
      </c>
      <c r="F866" s="260" t="s">
        <v>166</v>
      </c>
      <c r="G866" s="283">
        <v>1</v>
      </c>
      <c r="H866" s="260" t="s">
        <v>166</v>
      </c>
      <c r="I866" s="283">
        <v>1</v>
      </c>
      <c r="J866" s="309">
        <v>1</v>
      </c>
      <c r="K866" s="309">
        <v>1</v>
      </c>
      <c r="L866" s="260" t="s">
        <v>167</v>
      </c>
      <c r="M866" s="284">
        <f>ROUND(E866*G866*I866*J866*K866,2)</f>
        <v>1</v>
      </c>
      <c r="N866" s="307" t="str">
        <f>F863</f>
        <v>UNID.</v>
      </c>
    </row>
    <row r="867" spans="1:14">
      <c r="A867" s="254"/>
      <c r="N867" s="318"/>
    </row>
    <row r="868" spans="1:14" ht="52.8">
      <c r="A868" s="254"/>
      <c r="B868" s="128" t="s">
        <v>659</v>
      </c>
      <c r="C868" s="122" t="s">
        <v>660</v>
      </c>
      <c r="D868" s="126" t="s">
        <v>661</v>
      </c>
      <c r="E868" s="113"/>
      <c r="F868" s="127" t="s">
        <v>322</v>
      </c>
      <c r="G868" s="290"/>
      <c r="H868" s="290"/>
      <c r="I868" s="290"/>
      <c r="J868" s="290"/>
      <c r="K868" s="290"/>
      <c r="L868" s="290"/>
      <c r="M868" s="175"/>
      <c r="N868" s="281"/>
    </row>
    <row r="869" spans="1:14">
      <c r="A869" s="254"/>
      <c r="B869" s="260"/>
      <c r="C869" s="260"/>
      <c r="D869" s="291"/>
      <c r="E869" s="267" t="s">
        <v>323</v>
      </c>
      <c r="F869" s="296">
        <v>291.55</v>
      </c>
      <c r="G869" s="293" t="s">
        <v>163</v>
      </c>
      <c r="H869" s="255" t="str">
        <f>C868</f>
        <v>ED-49872</v>
      </c>
      <c r="I869" s="261"/>
      <c r="J869" s="261" t="s">
        <v>175</v>
      </c>
      <c r="K869" s="261"/>
      <c r="L869" s="261"/>
      <c r="M869" s="260"/>
      <c r="N869" s="281"/>
    </row>
    <row r="870" spans="1:14">
      <c r="A870" s="254"/>
      <c r="B870" s="260"/>
      <c r="C870" s="261"/>
      <c r="D870" s="263"/>
      <c r="E870" s="261"/>
      <c r="F870" s="261"/>
      <c r="G870" s="261"/>
      <c r="H870" s="260"/>
      <c r="I870" s="261"/>
      <c r="J870" s="261"/>
      <c r="K870" s="261"/>
      <c r="L870" s="261"/>
      <c r="M870" s="260"/>
      <c r="N870" s="281"/>
    </row>
    <row r="871" spans="1:14">
      <c r="A871" s="254"/>
      <c r="B871" s="260"/>
      <c r="C871" s="283"/>
      <c r="D871" s="323" t="s">
        <v>658</v>
      </c>
      <c r="E871" s="283">
        <v>1</v>
      </c>
      <c r="F871" s="260" t="s">
        <v>166</v>
      </c>
      <c r="G871" s="283">
        <v>1</v>
      </c>
      <c r="H871" s="260" t="s">
        <v>166</v>
      </c>
      <c r="I871" s="283">
        <v>1</v>
      </c>
      <c r="J871" s="309">
        <v>1</v>
      </c>
      <c r="K871" s="309">
        <v>1</v>
      </c>
      <c r="L871" s="260" t="s">
        <v>167</v>
      </c>
      <c r="M871" s="284">
        <f>ROUND(E871*G871*I871*J871*K871,2)</f>
        <v>1</v>
      </c>
      <c r="N871" s="307" t="str">
        <f>F868</f>
        <v>UNID.</v>
      </c>
    </row>
    <row r="872" spans="1:14">
      <c r="A872" s="254"/>
      <c r="N872" s="318"/>
    </row>
    <row r="873" spans="1:14" ht="26.4">
      <c r="A873" s="254"/>
      <c r="B873" s="128" t="s">
        <v>662</v>
      </c>
      <c r="C873" s="122" t="s">
        <v>663</v>
      </c>
      <c r="D873" s="112" t="s">
        <v>664</v>
      </c>
      <c r="E873" s="113"/>
      <c r="F873" s="127" t="s">
        <v>322</v>
      </c>
      <c r="G873" s="290"/>
      <c r="H873" s="290"/>
      <c r="I873" s="290"/>
      <c r="J873" s="290"/>
      <c r="K873" s="290"/>
      <c r="L873" s="290"/>
      <c r="M873" s="175"/>
      <c r="N873" s="281"/>
    </row>
    <row r="874" spans="1:14">
      <c r="A874" s="254"/>
      <c r="B874" s="260"/>
      <c r="C874" s="260"/>
      <c r="D874" s="291"/>
      <c r="E874" s="267" t="s">
        <v>323</v>
      </c>
      <c r="F874" s="296">
        <v>65.78</v>
      </c>
      <c r="G874" s="293" t="s">
        <v>163</v>
      </c>
      <c r="H874" s="255" t="str">
        <f>C873</f>
        <v>ED-50323</v>
      </c>
      <c r="I874" s="261"/>
      <c r="J874" s="261" t="s">
        <v>175</v>
      </c>
      <c r="K874" s="261"/>
      <c r="L874" s="261"/>
      <c r="M874" s="260"/>
      <c r="N874" s="281"/>
    </row>
    <row r="875" spans="1:14">
      <c r="A875" s="254"/>
      <c r="B875" s="260"/>
      <c r="C875" s="261"/>
      <c r="D875" s="263"/>
      <c r="E875" s="261"/>
      <c r="F875" s="261"/>
      <c r="G875" s="261"/>
      <c r="H875" s="260"/>
      <c r="I875" s="261"/>
      <c r="J875" s="261"/>
      <c r="K875" s="261"/>
      <c r="L875" s="261"/>
      <c r="M875" s="260"/>
      <c r="N875" s="281"/>
    </row>
    <row r="876" spans="1:14">
      <c r="A876" s="254"/>
      <c r="B876" s="260"/>
      <c r="C876" s="283"/>
      <c r="D876" s="323" t="s">
        <v>665</v>
      </c>
      <c r="E876" s="283">
        <v>1</v>
      </c>
      <c r="F876" s="260" t="s">
        <v>166</v>
      </c>
      <c r="G876" s="283">
        <v>1</v>
      </c>
      <c r="H876" s="260" t="s">
        <v>166</v>
      </c>
      <c r="I876" s="283">
        <v>1</v>
      </c>
      <c r="J876" s="309">
        <v>1</v>
      </c>
      <c r="K876" s="309">
        <v>1</v>
      </c>
      <c r="L876" s="260" t="s">
        <v>167</v>
      </c>
      <c r="M876" s="284">
        <f>ROUND(E876*G876*I876*J876*K876,2)</f>
        <v>1</v>
      </c>
      <c r="N876" s="307" t="str">
        <f>F873</f>
        <v>UNID.</v>
      </c>
    </row>
    <row r="877" spans="1:14">
      <c r="A877" s="254"/>
      <c r="B877" s="260"/>
      <c r="C877" s="283"/>
      <c r="D877" s="263"/>
      <c r="E877" s="283"/>
      <c r="F877" s="260"/>
      <c r="G877" s="283"/>
      <c r="H877" s="260"/>
      <c r="I877" s="283"/>
      <c r="J877" s="260"/>
      <c r="K877" s="260"/>
      <c r="L877" s="260"/>
      <c r="M877" s="284"/>
      <c r="N877" s="307"/>
    </row>
    <row r="878" spans="1:14">
      <c r="A878" s="254"/>
      <c r="B878" s="260"/>
      <c r="C878" s="283"/>
      <c r="D878" s="263"/>
      <c r="E878" s="283"/>
      <c r="F878" s="260"/>
      <c r="G878" s="283"/>
      <c r="H878" s="260"/>
      <c r="I878" s="283"/>
      <c r="J878" s="260"/>
      <c r="K878" s="260"/>
      <c r="L878" s="260"/>
      <c r="M878" s="284"/>
      <c r="N878" s="307"/>
    </row>
    <row r="879" spans="1:14">
      <c r="A879" s="254"/>
      <c r="B879" s="260"/>
      <c r="C879" s="283"/>
      <c r="D879" s="263"/>
      <c r="E879" s="283"/>
      <c r="F879" s="260"/>
      <c r="G879" s="283"/>
      <c r="H879" s="260"/>
      <c r="I879" s="283"/>
      <c r="J879" s="260"/>
      <c r="K879" s="260"/>
      <c r="L879" s="260"/>
      <c r="M879" s="284"/>
      <c r="N879" s="307"/>
    </row>
    <row r="880" spans="1:14">
      <c r="A880" s="254"/>
      <c r="B880" s="260"/>
      <c r="C880" s="283"/>
      <c r="D880" s="263"/>
      <c r="E880" s="283"/>
      <c r="F880" s="260"/>
      <c r="G880" s="283"/>
      <c r="H880" s="260"/>
      <c r="I880" s="283"/>
      <c r="J880" s="260"/>
      <c r="K880" s="260"/>
      <c r="L880" s="260"/>
      <c r="M880" s="284"/>
      <c r="N880" s="307"/>
    </row>
    <row r="881" spans="1:14" ht="26.4">
      <c r="A881" s="324" t="s">
        <v>237</v>
      </c>
      <c r="B881" s="128" t="s">
        <v>666</v>
      </c>
      <c r="C881" s="122" t="s">
        <v>667</v>
      </c>
      <c r="D881" s="126" t="s">
        <v>668</v>
      </c>
      <c r="E881" s="113"/>
      <c r="F881" s="127" t="s">
        <v>322</v>
      </c>
      <c r="G881" s="290"/>
      <c r="H881" s="290"/>
      <c r="I881" s="290"/>
      <c r="J881" s="290"/>
      <c r="K881" s="290"/>
      <c r="L881" s="290"/>
      <c r="M881" s="175"/>
      <c r="N881" s="281"/>
    </row>
    <row r="882" spans="1:14">
      <c r="A882" s="254"/>
      <c r="B882" s="260"/>
      <c r="C882" s="260"/>
      <c r="D882" s="291"/>
      <c r="E882" s="267" t="s">
        <v>323</v>
      </c>
      <c r="F882" s="296">
        <v>63.55</v>
      </c>
      <c r="G882" s="293" t="s">
        <v>163</v>
      </c>
      <c r="H882" s="255" t="str">
        <f>C881</f>
        <v>ED-49972</v>
      </c>
      <c r="I882" s="261"/>
      <c r="J882" s="261" t="s">
        <v>175</v>
      </c>
      <c r="K882" s="261"/>
      <c r="L882" s="261"/>
      <c r="M882" s="260"/>
      <c r="N882" s="281"/>
    </row>
    <row r="883" spans="1:14">
      <c r="A883" s="254"/>
      <c r="B883" s="260"/>
      <c r="C883" s="261"/>
      <c r="D883" s="263"/>
      <c r="E883" s="261"/>
      <c r="F883" s="261"/>
      <c r="G883" s="261"/>
      <c r="H883" s="260"/>
      <c r="I883" s="261"/>
      <c r="J883" s="261"/>
      <c r="K883" s="261"/>
      <c r="L883" s="261"/>
      <c r="M883" s="260"/>
      <c r="N883" s="281"/>
    </row>
    <row r="884" spans="1:14">
      <c r="A884" s="254"/>
      <c r="B884" s="260"/>
      <c r="C884" s="283"/>
      <c r="D884" s="323" t="s">
        <v>665</v>
      </c>
      <c r="E884" s="283">
        <v>1</v>
      </c>
      <c r="F884" s="260" t="s">
        <v>166</v>
      </c>
      <c r="G884" s="283">
        <v>1</v>
      </c>
      <c r="H884" s="260" t="s">
        <v>166</v>
      </c>
      <c r="I884" s="283">
        <v>1</v>
      </c>
      <c r="J884" s="309">
        <v>1</v>
      </c>
      <c r="K884" s="309">
        <v>1</v>
      </c>
      <c r="L884" s="260" t="s">
        <v>167</v>
      </c>
      <c r="M884" s="284">
        <f>ROUND(E884*G884*I884*J884*K884,2)</f>
        <v>1</v>
      </c>
      <c r="N884" s="307" t="str">
        <f>F881</f>
        <v>UNID.</v>
      </c>
    </row>
    <row r="885" spans="1:14">
      <c r="A885" s="254"/>
      <c r="B885" s="260"/>
      <c r="C885" s="283"/>
      <c r="D885" s="263"/>
      <c r="E885" s="283"/>
      <c r="F885" s="260"/>
      <c r="G885" s="283"/>
      <c r="H885" s="260"/>
      <c r="I885" s="283"/>
      <c r="J885" s="260"/>
      <c r="K885" s="260"/>
      <c r="L885" s="260"/>
      <c r="M885" s="284"/>
      <c r="N885" s="307"/>
    </row>
    <row r="886" spans="1:14" ht="26.4">
      <c r="A886" s="254"/>
      <c r="B886" s="128" t="s">
        <v>669</v>
      </c>
      <c r="C886" s="122" t="s">
        <v>670</v>
      </c>
      <c r="D886" s="126" t="s">
        <v>671</v>
      </c>
      <c r="E886" s="113"/>
      <c r="F886" s="127" t="s">
        <v>322</v>
      </c>
      <c r="G886" s="290"/>
      <c r="H886" s="290"/>
      <c r="I886" s="290"/>
      <c r="J886" s="290"/>
      <c r="K886" s="290"/>
      <c r="L886" s="290"/>
      <c r="M886" s="175"/>
      <c r="N886" s="281"/>
    </row>
    <row r="887" spans="1:14">
      <c r="A887" s="254"/>
      <c r="B887" s="260"/>
      <c r="C887" s="260"/>
      <c r="D887" s="291"/>
      <c r="E887" s="267" t="s">
        <v>323</v>
      </c>
      <c r="F887" s="296">
        <v>886.83</v>
      </c>
      <c r="G887" s="293" t="s">
        <v>163</v>
      </c>
      <c r="H887" s="255" t="str">
        <f>C886</f>
        <v>ED-49864</v>
      </c>
      <c r="I887" s="261"/>
      <c r="J887" s="261" t="s">
        <v>175</v>
      </c>
      <c r="K887" s="261"/>
      <c r="L887" s="261"/>
      <c r="M887" s="260"/>
      <c r="N887" s="281"/>
    </row>
    <row r="888" spans="1:14">
      <c r="A888" s="254"/>
      <c r="B888" s="260"/>
      <c r="C888" s="261"/>
      <c r="D888" s="263"/>
      <c r="E888" s="261"/>
      <c r="F888" s="261"/>
      <c r="G888" s="261"/>
      <c r="H888" s="260"/>
      <c r="I888" s="261"/>
      <c r="J888" s="261"/>
      <c r="K888" s="261"/>
      <c r="L888" s="261"/>
      <c r="M888" s="260"/>
      <c r="N888" s="281"/>
    </row>
    <row r="889" spans="1:14">
      <c r="A889" s="254"/>
      <c r="B889" s="260"/>
      <c r="C889" s="283"/>
      <c r="D889" s="323" t="s">
        <v>672</v>
      </c>
      <c r="E889" s="283">
        <v>1</v>
      </c>
      <c r="F889" s="260" t="s">
        <v>166</v>
      </c>
      <c r="G889" s="283">
        <v>1</v>
      </c>
      <c r="H889" s="260" t="s">
        <v>166</v>
      </c>
      <c r="I889" s="283">
        <v>1</v>
      </c>
      <c r="J889" s="309">
        <v>1</v>
      </c>
      <c r="K889" s="309">
        <v>1</v>
      </c>
      <c r="L889" s="260" t="s">
        <v>167</v>
      </c>
      <c r="M889" s="284">
        <f>ROUND(E889*G889*I889*J889*K889,2)</f>
        <v>1</v>
      </c>
      <c r="N889" s="307" t="str">
        <f>F886</f>
        <v>UNID.</v>
      </c>
    </row>
    <row r="890" spans="1:14">
      <c r="A890" s="254"/>
      <c r="B890" s="261"/>
      <c r="C890" s="261"/>
      <c r="D890" s="261"/>
      <c r="E890" s="261"/>
      <c r="F890" s="261"/>
      <c r="G890" s="261"/>
      <c r="H890" s="260"/>
      <c r="I890" s="261"/>
      <c r="J890" s="261"/>
      <c r="K890" s="261"/>
      <c r="L890" s="261"/>
      <c r="M890" s="260"/>
      <c r="N890" s="281"/>
    </row>
    <row r="891" spans="1:14" ht="26.4">
      <c r="A891" s="254"/>
      <c r="B891" s="128" t="s">
        <v>673</v>
      </c>
      <c r="C891" s="122" t="s">
        <v>674</v>
      </c>
      <c r="D891" s="142" t="s">
        <v>675</v>
      </c>
      <c r="E891" s="113"/>
      <c r="F891" s="127" t="s">
        <v>197</v>
      </c>
      <c r="G891" s="290"/>
      <c r="H891" s="290"/>
      <c r="I891" s="290"/>
      <c r="J891" s="290"/>
      <c r="K891" s="290"/>
      <c r="L891" s="290"/>
      <c r="M891" s="175"/>
      <c r="N891" s="281"/>
    </row>
    <row r="892" spans="1:14">
      <c r="A892" s="254"/>
      <c r="B892" s="260"/>
      <c r="C892" s="260"/>
      <c r="D892" s="291"/>
      <c r="E892" s="267" t="s">
        <v>179</v>
      </c>
      <c r="F892" s="296">
        <v>68.59</v>
      </c>
      <c r="G892" s="293" t="s">
        <v>163</v>
      </c>
      <c r="H892" s="255" t="str">
        <f>C891</f>
        <v>ED-50589</v>
      </c>
      <c r="I892" s="261"/>
      <c r="J892" s="261" t="s">
        <v>175</v>
      </c>
      <c r="K892" s="261"/>
      <c r="L892" s="261"/>
      <c r="M892" s="260"/>
      <c r="N892" s="281"/>
    </row>
    <row r="893" spans="1:14">
      <c r="A893" s="254"/>
      <c r="B893" s="260"/>
      <c r="C893" s="261"/>
      <c r="D893" s="263"/>
      <c r="E893" s="261"/>
      <c r="F893" s="261"/>
      <c r="G893" s="261"/>
      <c r="H893" s="260"/>
      <c r="I893" s="261"/>
      <c r="J893" s="261"/>
      <c r="K893" s="261"/>
      <c r="L893" s="261"/>
      <c r="M893" s="260"/>
      <c r="N893" s="281"/>
    </row>
    <row r="894" spans="1:14">
      <c r="A894" s="254"/>
      <c r="B894" s="260"/>
      <c r="C894" s="283"/>
      <c r="D894" s="323" t="s">
        <v>676</v>
      </c>
      <c r="E894" s="283">
        <v>6.5</v>
      </c>
      <c r="F894" s="260" t="s">
        <v>166</v>
      </c>
      <c r="G894" s="283">
        <v>6.5</v>
      </c>
      <c r="H894" s="260" t="s">
        <v>166</v>
      </c>
      <c r="I894" s="283">
        <v>1</v>
      </c>
      <c r="J894" s="309">
        <v>1</v>
      </c>
      <c r="K894" s="309">
        <v>1</v>
      </c>
      <c r="L894" s="260" t="s">
        <v>167</v>
      </c>
      <c r="M894" s="326">
        <f>ROUND(E894*G894*I894*J894*K894,2)</f>
        <v>42.25</v>
      </c>
      <c r="N894" s="317" t="str">
        <f>F891</f>
        <v>M2</v>
      </c>
    </row>
    <row r="895" spans="1:14">
      <c r="A895" s="254"/>
      <c r="B895" s="261"/>
      <c r="C895" s="261"/>
      <c r="D895" s="261"/>
      <c r="E895" s="261"/>
      <c r="F895" s="261"/>
      <c r="G895" s="261"/>
      <c r="H895" s="260"/>
      <c r="I895" s="261"/>
      <c r="J895" s="261"/>
      <c r="K895" s="261"/>
      <c r="L895" s="261"/>
      <c r="M895" s="260"/>
      <c r="N895" s="281"/>
    </row>
    <row r="896" spans="1:14" ht="26.4">
      <c r="A896" s="254"/>
      <c r="B896" s="128" t="s">
        <v>677</v>
      </c>
      <c r="C896" s="122" t="s">
        <v>678</v>
      </c>
      <c r="D896" s="142" t="s">
        <v>679</v>
      </c>
      <c r="E896" s="113"/>
      <c r="F896" s="127" t="s">
        <v>197</v>
      </c>
      <c r="G896" s="290"/>
      <c r="H896" s="290"/>
      <c r="I896" s="290"/>
      <c r="J896" s="290"/>
      <c r="K896" s="290"/>
      <c r="L896" s="290"/>
      <c r="M896" s="175"/>
      <c r="N896" s="281"/>
    </row>
    <row r="897" spans="1:14">
      <c r="A897" s="254"/>
      <c r="B897" s="260"/>
      <c r="C897" s="260"/>
      <c r="D897" s="291"/>
      <c r="E897" s="267" t="s">
        <v>179</v>
      </c>
      <c r="F897" s="296">
        <v>46.63</v>
      </c>
      <c r="G897" s="293" t="s">
        <v>163</v>
      </c>
      <c r="H897" s="255" t="str">
        <f>C896</f>
        <v>ED-50552</v>
      </c>
      <c r="I897" s="261"/>
      <c r="J897" s="261" t="s">
        <v>175</v>
      </c>
      <c r="K897" s="261"/>
      <c r="L897" s="261"/>
      <c r="M897" s="260"/>
      <c r="N897" s="281"/>
    </row>
    <row r="898" spans="1:14">
      <c r="A898" s="254"/>
      <c r="B898" s="260"/>
      <c r="C898" s="261"/>
      <c r="D898" s="263"/>
      <c r="E898" s="261"/>
      <c r="F898" s="261"/>
      <c r="G898" s="261"/>
      <c r="H898" s="260"/>
      <c r="I898" s="261"/>
      <c r="J898" s="261"/>
      <c r="K898" s="261"/>
      <c r="L898" s="261"/>
      <c r="M898" s="260"/>
      <c r="N898" s="281"/>
    </row>
    <row r="899" spans="1:14">
      <c r="A899" s="254"/>
      <c r="B899" s="260"/>
      <c r="C899" s="283"/>
      <c r="D899" s="323" t="s">
        <v>676</v>
      </c>
      <c r="E899" s="283">
        <v>6.5</v>
      </c>
      <c r="F899" s="260" t="s">
        <v>166</v>
      </c>
      <c r="G899" s="283">
        <v>6.5</v>
      </c>
      <c r="H899" s="260" t="s">
        <v>166</v>
      </c>
      <c r="I899" s="283">
        <v>1</v>
      </c>
      <c r="J899" s="309">
        <v>1</v>
      </c>
      <c r="K899" s="309">
        <v>1</v>
      </c>
      <c r="L899" s="260" t="s">
        <v>167</v>
      </c>
      <c r="M899" s="326">
        <f>ROUND(E899*G899*I899*J899*K899,2)</f>
        <v>42.25</v>
      </c>
      <c r="N899" s="317" t="str">
        <f>F896</f>
        <v>M2</v>
      </c>
    </row>
    <row r="900" spans="1:14">
      <c r="A900" s="254"/>
      <c r="B900" s="260"/>
      <c r="C900" s="283"/>
      <c r="D900" s="323"/>
      <c r="E900" s="283"/>
      <c r="F900" s="260"/>
      <c r="G900" s="283"/>
      <c r="H900" s="260"/>
      <c r="I900" s="283"/>
      <c r="J900" s="260"/>
      <c r="K900" s="260"/>
      <c r="L900" s="260"/>
      <c r="M900" s="326"/>
      <c r="N900" s="317"/>
    </row>
    <row r="901" spans="1:14">
      <c r="A901" s="268"/>
      <c r="B901" s="270"/>
      <c r="C901" s="303"/>
      <c r="D901" s="363"/>
      <c r="E901" s="303"/>
      <c r="F901" s="270"/>
      <c r="G901" s="303"/>
      <c r="H901" s="270"/>
      <c r="I901" s="303"/>
      <c r="J901" s="270"/>
      <c r="K901" s="270"/>
      <c r="L901" s="364"/>
      <c r="M901" s="319"/>
      <c r="N901" s="320"/>
    </row>
    <row r="902" spans="1:14">
      <c r="A902" s="268"/>
      <c r="B902" s="130">
        <v>4</v>
      </c>
      <c r="C902" s="138"/>
      <c r="D902" s="132" t="s">
        <v>680</v>
      </c>
      <c r="E902" s="269"/>
      <c r="F902" s="269"/>
      <c r="G902" s="269"/>
      <c r="H902" s="270"/>
      <c r="I902" s="269"/>
      <c r="J902" s="269"/>
      <c r="K902" s="269"/>
      <c r="L902" s="269"/>
      <c r="M902" s="270"/>
      <c r="N902" s="288"/>
    </row>
    <row r="903" spans="1:14">
      <c r="A903" s="268"/>
      <c r="B903" s="304"/>
      <c r="C903" s="269"/>
      <c r="D903" s="132"/>
      <c r="E903" s="269"/>
      <c r="F903" s="269"/>
      <c r="G903" s="269"/>
      <c r="H903" s="270"/>
      <c r="I903" s="269"/>
      <c r="J903" s="269"/>
      <c r="K903" s="269"/>
      <c r="L903" s="269"/>
      <c r="M903" s="270"/>
      <c r="N903" s="288"/>
    </row>
    <row r="904" spans="1:14">
      <c r="A904" s="254"/>
      <c r="B904" s="260"/>
      <c r="C904" s="283"/>
      <c r="D904" s="323"/>
      <c r="E904" s="283"/>
      <c r="F904" s="260"/>
      <c r="G904" s="283"/>
      <c r="H904" s="260"/>
      <c r="I904" s="283"/>
      <c r="J904" s="260"/>
      <c r="K904" s="260"/>
      <c r="L904" s="260"/>
      <c r="M904" s="284"/>
      <c r="N904" s="307"/>
    </row>
    <row r="905" spans="1:14">
      <c r="A905" s="254"/>
      <c r="B905" s="139" t="s">
        <v>38</v>
      </c>
      <c r="C905" s="135"/>
      <c r="D905" s="140" t="s">
        <v>681</v>
      </c>
      <c r="E905" s="191"/>
      <c r="F905" s="191"/>
      <c r="G905" s="261"/>
      <c r="H905" s="298"/>
      <c r="I905" s="290"/>
      <c r="J905" s="290"/>
      <c r="K905" s="290"/>
      <c r="L905" s="290"/>
      <c r="M905" s="175"/>
      <c r="N905" s="281"/>
    </row>
    <row r="906" spans="1:14">
      <c r="A906" s="324" t="s">
        <v>237</v>
      </c>
      <c r="B906" s="260"/>
      <c r="C906" s="283"/>
      <c r="D906" s="323"/>
      <c r="E906" s="283"/>
      <c r="F906" s="260"/>
      <c r="G906" s="283"/>
      <c r="H906" s="260"/>
      <c r="I906" s="283"/>
      <c r="J906" s="260"/>
      <c r="K906" s="260"/>
      <c r="L906" s="260"/>
      <c r="M906" s="284"/>
      <c r="N906" s="307"/>
    </row>
    <row r="907" spans="1:14" ht="39.6">
      <c r="A907" s="254"/>
      <c r="B907" s="128" t="s">
        <v>41</v>
      </c>
      <c r="C907" s="122" t="s">
        <v>234</v>
      </c>
      <c r="D907" s="126" t="s">
        <v>235</v>
      </c>
      <c r="E907" s="113"/>
      <c r="F907" s="127" t="s">
        <v>236</v>
      </c>
      <c r="G907" s="290"/>
      <c r="H907" s="290"/>
      <c r="I907" s="290"/>
      <c r="J907" s="290"/>
      <c r="K907" s="290"/>
      <c r="L907" s="290"/>
      <c r="M907" s="175"/>
      <c r="N907" s="281"/>
    </row>
    <row r="908" spans="1:14">
      <c r="A908" s="254"/>
      <c r="B908" s="260"/>
      <c r="C908" s="260"/>
      <c r="D908" s="291"/>
      <c r="E908" s="267" t="s">
        <v>238</v>
      </c>
      <c r="F908" s="296">
        <v>281.05</v>
      </c>
      <c r="G908" s="293" t="s">
        <v>163</v>
      </c>
      <c r="H908" s="255" t="str">
        <f>C907</f>
        <v>ED-48443</v>
      </c>
      <c r="I908" s="261"/>
      <c r="J908" s="261" t="s">
        <v>175</v>
      </c>
      <c r="K908" s="261"/>
      <c r="L908" s="261"/>
      <c r="M908" s="260"/>
      <c r="N908" s="281"/>
    </row>
    <row r="909" spans="1:14">
      <c r="A909" s="254"/>
      <c r="B909" s="260"/>
      <c r="C909" s="261"/>
      <c r="D909" s="263"/>
      <c r="E909" s="261"/>
      <c r="F909" s="261"/>
      <c r="G909" s="261"/>
      <c r="H909" s="260"/>
      <c r="I909" s="261"/>
      <c r="J909" s="261"/>
      <c r="K909" s="261"/>
      <c r="L909" s="261"/>
      <c r="M909" s="260"/>
      <c r="N909" s="281"/>
    </row>
    <row r="910" spans="1:14">
      <c r="A910" s="254"/>
      <c r="B910" s="260"/>
      <c r="C910" s="283"/>
      <c r="D910" s="323" t="s">
        <v>682</v>
      </c>
      <c r="E910" s="283">
        <v>1.1000000000000001</v>
      </c>
      <c r="F910" s="260" t="s">
        <v>166</v>
      </c>
      <c r="G910" s="283">
        <v>1.1000000000000001</v>
      </c>
      <c r="H910" s="260" t="s">
        <v>166</v>
      </c>
      <c r="I910" s="283">
        <v>0.15</v>
      </c>
      <c r="J910" s="309">
        <v>9</v>
      </c>
      <c r="K910" s="309">
        <v>2</v>
      </c>
      <c r="L910" s="260" t="s">
        <v>167</v>
      </c>
      <c r="M910" s="353">
        <f t="shared" ref="M910:M915" si="41">ROUND(E910*G910*I910*J910*K910,2)</f>
        <v>3.27</v>
      </c>
      <c r="N910" s="313" t="str">
        <f>$F$907</f>
        <v>M3</v>
      </c>
    </row>
    <row r="911" spans="1:14">
      <c r="A911" s="254"/>
      <c r="B911" s="260"/>
      <c r="C911" s="283"/>
      <c r="D911" s="323" t="s">
        <v>683</v>
      </c>
      <c r="E911" s="283">
        <v>36.200000000000003</v>
      </c>
      <c r="F911" s="260" t="s">
        <v>166</v>
      </c>
      <c r="G911" s="283">
        <v>0.6</v>
      </c>
      <c r="H911" s="260" t="s">
        <v>166</v>
      </c>
      <c r="I911" s="283">
        <v>0.15</v>
      </c>
      <c r="J911" s="309">
        <v>1</v>
      </c>
      <c r="K911" s="309">
        <v>2</v>
      </c>
      <c r="L911" s="260" t="s">
        <v>167</v>
      </c>
      <c r="M911" s="353">
        <f t="shared" si="41"/>
        <v>6.52</v>
      </c>
      <c r="N911" s="313" t="str">
        <f t="shared" ref="N911:N921" si="42">$F$907</f>
        <v>M3</v>
      </c>
    </row>
    <row r="912" spans="1:14">
      <c r="A912" s="254"/>
      <c r="B912" s="260"/>
      <c r="C912" s="283"/>
      <c r="D912" s="323" t="s">
        <v>684</v>
      </c>
      <c r="E912" s="283">
        <v>29</v>
      </c>
      <c r="F912" s="260" t="s">
        <v>166</v>
      </c>
      <c r="G912" s="283">
        <v>0.6</v>
      </c>
      <c r="H912" s="260" t="s">
        <v>166</v>
      </c>
      <c r="I912" s="283">
        <v>0.15</v>
      </c>
      <c r="J912" s="309">
        <v>1</v>
      </c>
      <c r="K912" s="309">
        <v>2</v>
      </c>
      <c r="L912" s="260" t="s">
        <v>167</v>
      </c>
      <c r="M912" s="353">
        <f t="shared" si="41"/>
        <v>5.22</v>
      </c>
      <c r="N912" s="313" t="str">
        <f t="shared" si="42"/>
        <v>M3</v>
      </c>
    </row>
    <row r="913" spans="1:14">
      <c r="A913" s="254"/>
      <c r="B913" s="260"/>
      <c r="C913" s="283"/>
      <c r="D913" s="323" t="s">
        <v>685</v>
      </c>
      <c r="E913" s="283">
        <v>34.1</v>
      </c>
      <c r="F913" s="260" t="s">
        <v>166</v>
      </c>
      <c r="G913" s="283">
        <v>0.6</v>
      </c>
      <c r="H913" s="260" t="s">
        <v>166</v>
      </c>
      <c r="I913" s="283">
        <v>0.15</v>
      </c>
      <c r="J913" s="309">
        <v>1</v>
      </c>
      <c r="K913" s="309">
        <v>2</v>
      </c>
      <c r="L913" s="260" t="s">
        <v>167</v>
      </c>
      <c r="M913" s="353">
        <f t="shared" si="41"/>
        <v>6.14</v>
      </c>
      <c r="N913" s="313" t="str">
        <f t="shared" si="42"/>
        <v>M3</v>
      </c>
    </row>
    <row r="914" spans="1:14">
      <c r="A914" s="254"/>
      <c r="B914" s="260"/>
      <c r="C914" s="283"/>
      <c r="D914" s="323" t="s">
        <v>686</v>
      </c>
      <c r="E914" s="283">
        <v>20.2</v>
      </c>
      <c r="F914" s="260" t="s">
        <v>166</v>
      </c>
      <c r="G914" s="283">
        <v>0.6</v>
      </c>
      <c r="H914" s="260" t="s">
        <v>166</v>
      </c>
      <c r="I914" s="283">
        <v>0.15</v>
      </c>
      <c r="J914" s="309">
        <v>1</v>
      </c>
      <c r="K914" s="309">
        <v>2</v>
      </c>
      <c r="L914" s="260" t="s">
        <v>167</v>
      </c>
      <c r="M914" s="353">
        <f t="shared" si="41"/>
        <v>3.64</v>
      </c>
      <c r="N914" s="313" t="str">
        <f t="shared" si="42"/>
        <v>M3</v>
      </c>
    </row>
    <row r="915" spans="1:14">
      <c r="A915" s="254"/>
      <c r="B915" s="260"/>
      <c r="C915" s="283"/>
      <c r="D915" s="323" t="s">
        <v>687</v>
      </c>
      <c r="E915" s="283">
        <v>13.8</v>
      </c>
      <c r="F915" s="260" t="s">
        <v>166</v>
      </c>
      <c r="G915" s="283">
        <v>0.3</v>
      </c>
      <c r="H915" s="260" t="s">
        <v>166</v>
      </c>
      <c r="I915" s="283">
        <v>0.15</v>
      </c>
      <c r="J915" s="309">
        <v>1</v>
      </c>
      <c r="K915" s="309">
        <v>2</v>
      </c>
      <c r="L915" s="260" t="s">
        <v>167</v>
      </c>
      <c r="M915" s="353">
        <f t="shared" si="41"/>
        <v>1.24</v>
      </c>
      <c r="N915" s="313" t="str">
        <f t="shared" si="42"/>
        <v>M3</v>
      </c>
    </row>
    <row r="916" spans="1:14">
      <c r="A916" s="254"/>
      <c r="B916" s="260"/>
      <c r="C916" s="283"/>
      <c r="D916" s="323" t="s">
        <v>687</v>
      </c>
      <c r="E916" s="283">
        <v>16.5</v>
      </c>
      <c r="F916" s="260" t="s">
        <v>166</v>
      </c>
      <c r="G916" s="283">
        <v>0.3</v>
      </c>
      <c r="H916" s="260" t="s">
        <v>166</v>
      </c>
      <c r="I916" s="283">
        <v>0.15</v>
      </c>
      <c r="J916" s="309">
        <v>1</v>
      </c>
      <c r="K916" s="309">
        <v>2</v>
      </c>
      <c r="L916" s="260" t="s">
        <v>167</v>
      </c>
      <c r="M916" s="353">
        <f t="shared" ref="M916:M917" si="43">ROUND(E916*G916*I916*J916*K916,2)</f>
        <v>1.49</v>
      </c>
      <c r="N916" s="313" t="str">
        <f t="shared" si="42"/>
        <v>M3</v>
      </c>
    </row>
    <row r="917" spans="1:14">
      <c r="A917" s="254"/>
      <c r="B917" s="260"/>
      <c r="C917" s="283"/>
      <c r="D917" s="323" t="s">
        <v>687</v>
      </c>
      <c r="E917" s="283">
        <v>17</v>
      </c>
      <c r="F917" s="260" t="s">
        <v>166</v>
      </c>
      <c r="G917" s="283">
        <v>0.3</v>
      </c>
      <c r="H917" s="260" t="s">
        <v>166</v>
      </c>
      <c r="I917" s="283">
        <v>0.15</v>
      </c>
      <c r="J917" s="309">
        <v>1</v>
      </c>
      <c r="K917" s="309">
        <v>2</v>
      </c>
      <c r="L917" s="260" t="s">
        <v>167</v>
      </c>
      <c r="M917" s="353">
        <f t="shared" si="43"/>
        <v>1.53</v>
      </c>
      <c r="N917" s="313" t="str">
        <f t="shared" si="42"/>
        <v>M3</v>
      </c>
    </row>
    <row r="918" spans="1:14">
      <c r="A918" s="254"/>
      <c r="B918" s="260"/>
      <c r="C918" s="283"/>
      <c r="D918" s="323" t="s">
        <v>687</v>
      </c>
      <c r="E918" s="283">
        <v>14</v>
      </c>
      <c r="F918" s="260" t="s">
        <v>166</v>
      </c>
      <c r="G918" s="283">
        <v>0.3</v>
      </c>
      <c r="H918" s="260" t="s">
        <v>166</v>
      </c>
      <c r="I918" s="283">
        <v>0.15</v>
      </c>
      <c r="J918" s="309">
        <v>1</v>
      </c>
      <c r="K918" s="309">
        <v>2</v>
      </c>
      <c r="L918" s="260" t="s">
        <v>167</v>
      </c>
      <c r="M918" s="353">
        <f t="shared" ref="M918:M919" si="44">ROUND(E918*G918*I918*J918*K918,2)</f>
        <v>1.26</v>
      </c>
      <c r="N918" s="313" t="str">
        <f t="shared" si="42"/>
        <v>M3</v>
      </c>
    </row>
    <row r="919" spans="1:14">
      <c r="A919" s="254"/>
      <c r="B919" s="260"/>
      <c r="C919" s="283"/>
      <c r="D919" s="323" t="s">
        <v>687</v>
      </c>
      <c r="E919" s="283">
        <v>1.1000000000000001</v>
      </c>
      <c r="F919" s="260" t="s">
        <v>166</v>
      </c>
      <c r="G919" s="283">
        <v>0.3</v>
      </c>
      <c r="H919" s="260" t="s">
        <v>166</v>
      </c>
      <c r="I919" s="283">
        <v>0.15</v>
      </c>
      <c r="J919" s="309">
        <v>8</v>
      </c>
      <c r="K919" s="309">
        <v>2</v>
      </c>
      <c r="L919" s="260" t="s">
        <v>167</v>
      </c>
      <c r="M919" s="353">
        <f t="shared" si="44"/>
        <v>0.79</v>
      </c>
      <c r="N919" s="313" t="str">
        <f t="shared" si="42"/>
        <v>M3</v>
      </c>
    </row>
    <row r="920" spans="1:14">
      <c r="A920" s="254"/>
      <c r="B920" s="260"/>
      <c r="C920" s="261"/>
      <c r="D920" s="263"/>
      <c r="E920" s="261"/>
      <c r="F920" s="261"/>
      <c r="G920" s="261"/>
      <c r="H920" s="260"/>
      <c r="I920" s="261"/>
      <c r="J920" s="261"/>
      <c r="K920" s="261"/>
      <c r="L920" s="261"/>
      <c r="M920" s="260"/>
      <c r="N920" s="307"/>
    </row>
    <row r="921" spans="1:14">
      <c r="A921" s="254"/>
      <c r="B921" s="260"/>
      <c r="C921" s="260"/>
      <c r="D921" s="260"/>
      <c r="E921" s="261"/>
      <c r="F921" s="260"/>
      <c r="G921" s="260"/>
      <c r="H921" s="260"/>
      <c r="I921" s="260"/>
      <c r="J921" s="391" t="s">
        <v>193</v>
      </c>
      <c r="K921" s="391"/>
      <c r="L921" s="255" t="s">
        <v>167</v>
      </c>
      <c r="M921" s="284">
        <f>SUM(M910:M920)</f>
        <v>31.099999999999998</v>
      </c>
      <c r="N921" s="307" t="str">
        <f t="shared" si="42"/>
        <v>M3</v>
      </c>
    </row>
    <row r="922" spans="1:14">
      <c r="A922" s="324" t="s">
        <v>237</v>
      </c>
      <c r="B922" s="260"/>
      <c r="C922" s="283"/>
      <c r="D922" s="323"/>
      <c r="E922" s="283"/>
      <c r="F922" s="260"/>
      <c r="G922" s="283"/>
      <c r="H922" s="260"/>
      <c r="I922" s="283"/>
      <c r="J922" s="260"/>
      <c r="K922" s="260"/>
      <c r="L922" s="260"/>
      <c r="M922" s="284"/>
      <c r="N922" s="307"/>
    </row>
    <row r="923" spans="1:14">
      <c r="A923" s="254"/>
      <c r="B923" s="128" t="s">
        <v>45</v>
      </c>
      <c r="C923" s="122" t="s">
        <v>688</v>
      </c>
      <c r="D923" s="126" t="s">
        <v>689</v>
      </c>
      <c r="E923" s="113"/>
      <c r="F923" s="127" t="s">
        <v>236</v>
      </c>
      <c r="G923" s="290"/>
      <c r="H923" s="290"/>
      <c r="I923" s="290"/>
      <c r="J923" s="290"/>
      <c r="K923" s="290"/>
      <c r="L923" s="290"/>
      <c r="M923" s="175"/>
      <c r="N923" s="281"/>
    </row>
    <row r="924" spans="1:14">
      <c r="A924" s="254"/>
      <c r="B924" s="260"/>
      <c r="C924" s="260"/>
      <c r="D924" s="291"/>
      <c r="E924" s="267" t="s">
        <v>238</v>
      </c>
      <c r="F924" s="296">
        <v>386.3</v>
      </c>
      <c r="G924" s="293" t="s">
        <v>163</v>
      </c>
      <c r="H924" s="255" t="str">
        <f>C923</f>
        <v>ED-49777</v>
      </c>
      <c r="I924" s="261"/>
      <c r="J924" s="261" t="s">
        <v>244</v>
      </c>
      <c r="K924" s="261"/>
      <c r="L924" s="261"/>
      <c r="M924" s="260"/>
      <c r="N924" s="281"/>
    </row>
    <row r="925" spans="1:14">
      <c r="A925" s="254"/>
      <c r="B925" s="260"/>
      <c r="C925" s="261"/>
      <c r="D925" s="263"/>
      <c r="E925" s="261"/>
      <c r="F925" s="261"/>
      <c r="G925" s="261"/>
      <c r="H925" s="260"/>
      <c r="I925" s="261"/>
      <c r="J925" s="261"/>
      <c r="K925" s="261"/>
      <c r="L925" s="261"/>
      <c r="M925" s="260"/>
      <c r="N925" s="281"/>
    </row>
    <row r="926" spans="1:14">
      <c r="A926" s="254"/>
      <c r="B926" s="260"/>
      <c r="C926" s="283"/>
      <c r="D926" s="323" t="s">
        <v>690</v>
      </c>
      <c r="E926" s="283">
        <v>0.25</v>
      </c>
      <c r="F926" s="260" t="s">
        <v>166</v>
      </c>
      <c r="G926" s="283">
        <v>3.14</v>
      </c>
      <c r="H926" s="260" t="s">
        <v>166</v>
      </c>
      <c r="I926" s="283">
        <v>2</v>
      </c>
      <c r="J926" s="309">
        <v>9</v>
      </c>
      <c r="K926" s="309">
        <v>2</v>
      </c>
      <c r="L926" s="295" t="s">
        <v>167</v>
      </c>
      <c r="M926" s="316">
        <f>ROUND(E926*G926*I926*J926*K926,2)</f>
        <v>28.26</v>
      </c>
      <c r="N926" s="317" t="str">
        <f>$F$165</f>
        <v>M3</v>
      </c>
    </row>
    <row r="927" spans="1:14">
      <c r="A927" s="324" t="s">
        <v>237</v>
      </c>
      <c r="B927" s="260"/>
      <c r="C927" s="283"/>
      <c r="D927" s="323"/>
      <c r="E927" s="283"/>
      <c r="F927" s="260"/>
      <c r="G927" s="283"/>
      <c r="H927" s="260"/>
      <c r="I927" s="283"/>
      <c r="J927" s="260"/>
      <c r="K927" s="260"/>
      <c r="L927" s="260"/>
      <c r="M927" s="284"/>
      <c r="N927" s="307"/>
    </row>
    <row r="928" spans="1:14" ht="39.6">
      <c r="A928" s="254"/>
      <c r="B928" s="128" t="s">
        <v>48</v>
      </c>
      <c r="C928" s="122" t="s">
        <v>691</v>
      </c>
      <c r="D928" s="126" t="s">
        <v>692</v>
      </c>
      <c r="E928" s="113"/>
      <c r="F928" s="122" t="s">
        <v>190</v>
      </c>
      <c r="G928" s="290"/>
      <c r="H928" s="290"/>
      <c r="I928" s="290"/>
      <c r="J928" s="290"/>
      <c r="K928" s="290"/>
      <c r="L928" s="290"/>
      <c r="M928" s="175"/>
      <c r="N928" s="281"/>
    </row>
    <row r="929" spans="1:14">
      <c r="A929" s="254"/>
      <c r="B929" s="260"/>
      <c r="C929" s="260"/>
      <c r="D929" s="291"/>
      <c r="E929" s="299" t="s">
        <v>693</v>
      </c>
      <c r="F929" s="296">
        <v>230.15</v>
      </c>
      <c r="G929" s="293" t="s">
        <v>163</v>
      </c>
      <c r="H929" s="255" t="str">
        <f>C928</f>
        <v>ED-15801</v>
      </c>
      <c r="I929" s="261"/>
      <c r="J929" s="261" t="s">
        <v>244</v>
      </c>
      <c r="K929" s="261"/>
      <c r="L929" s="261"/>
      <c r="M929" s="260"/>
      <c r="N929" s="281"/>
    </row>
    <row r="930" spans="1:14">
      <c r="A930" s="254"/>
      <c r="B930" s="260"/>
      <c r="C930" s="261"/>
      <c r="D930" s="263"/>
      <c r="E930" s="261"/>
      <c r="F930" s="261"/>
      <c r="G930" s="261"/>
      <c r="H930" s="260"/>
      <c r="I930" s="261"/>
      <c r="J930" s="261"/>
      <c r="K930" s="261"/>
      <c r="L930" s="261"/>
      <c r="M930" s="260"/>
      <c r="N930" s="281"/>
    </row>
    <row r="931" spans="1:14">
      <c r="A931" s="254"/>
      <c r="B931" s="260"/>
      <c r="C931" s="283"/>
      <c r="D931" s="323" t="s">
        <v>690</v>
      </c>
      <c r="E931" s="283">
        <v>2</v>
      </c>
      <c r="F931" s="260" t="s">
        <v>166</v>
      </c>
      <c r="G931" s="283">
        <v>1</v>
      </c>
      <c r="H931" s="260" t="s">
        <v>166</v>
      </c>
      <c r="I931" s="283">
        <v>1</v>
      </c>
      <c r="J931" s="309">
        <v>9</v>
      </c>
      <c r="K931" s="309">
        <v>2</v>
      </c>
      <c r="L931" s="295" t="s">
        <v>167</v>
      </c>
      <c r="M931" s="316">
        <f>ROUND(E931*G931*I931*J931*K931,2)</f>
        <v>36</v>
      </c>
      <c r="N931" s="317" t="str">
        <f>F928</f>
        <v>M</v>
      </c>
    </row>
    <row r="932" spans="1:14">
      <c r="A932" s="324" t="s">
        <v>237</v>
      </c>
      <c r="B932" s="260"/>
      <c r="C932" s="283"/>
      <c r="D932" s="323"/>
      <c r="E932" s="283"/>
      <c r="F932" s="260"/>
      <c r="G932" s="283"/>
      <c r="H932" s="260"/>
      <c r="I932" s="283"/>
      <c r="J932" s="260"/>
      <c r="K932" s="260"/>
      <c r="L932" s="260"/>
      <c r="M932" s="284"/>
      <c r="N932" s="307"/>
    </row>
    <row r="933" spans="1:14" ht="26.4">
      <c r="A933" s="254"/>
      <c r="B933" s="128" t="s">
        <v>694</v>
      </c>
      <c r="C933" s="356">
        <v>96527</v>
      </c>
      <c r="D933" s="126" t="s">
        <v>245</v>
      </c>
      <c r="E933" s="113"/>
      <c r="F933" s="127" t="s">
        <v>236</v>
      </c>
      <c r="G933" s="290"/>
      <c r="H933" s="290"/>
      <c r="I933" s="290"/>
      <c r="J933" s="290"/>
      <c r="K933" s="290"/>
      <c r="L933" s="290"/>
      <c r="M933" s="175"/>
      <c r="N933" s="281"/>
    </row>
    <row r="934" spans="1:14">
      <c r="A934" s="254"/>
      <c r="B934" s="260"/>
      <c r="C934" s="260"/>
      <c r="D934" s="291"/>
      <c r="E934" s="267" t="s">
        <v>238</v>
      </c>
      <c r="F934" s="325">
        <v>118.4</v>
      </c>
      <c r="G934" s="293" t="s">
        <v>163</v>
      </c>
      <c r="H934" s="255">
        <f>C933</f>
        <v>96527</v>
      </c>
      <c r="I934" s="261"/>
      <c r="J934" s="261" t="s">
        <v>244</v>
      </c>
      <c r="K934" s="261"/>
      <c r="L934" s="261"/>
      <c r="M934" s="260"/>
      <c r="N934" s="281"/>
    </row>
    <row r="935" spans="1:14">
      <c r="A935" s="254"/>
      <c r="B935" s="260"/>
      <c r="C935" s="261"/>
      <c r="D935" s="263"/>
      <c r="E935" s="261"/>
      <c r="F935" s="261"/>
      <c r="G935" s="261"/>
      <c r="H935" s="260"/>
      <c r="I935" s="261"/>
      <c r="J935" s="261"/>
      <c r="K935" s="261"/>
      <c r="L935" s="261"/>
      <c r="M935" s="260"/>
      <c r="N935" s="281"/>
    </row>
    <row r="936" spans="1:14">
      <c r="A936" s="254"/>
      <c r="B936" s="260"/>
      <c r="C936" s="283"/>
      <c r="D936" s="323" t="s">
        <v>683</v>
      </c>
      <c r="E936" s="283">
        <v>36.200000000000003</v>
      </c>
      <c r="F936" s="260" t="s">
        <v>166</v>
      </c>
      <c r="G936" s="283">
        <v>0.4</v>
      </c>
      <c r="H936" s="260" t="s">
        <v>166</v>
      </c>
      <c r="I936" s="283">
        <v>0.5</v>
      </c>
      <c r="J936" s="309">
        <v>1</v>
      </c>
      <c r="K936" s="309">
        <v>2</v>
      </c>
      <c r="L936" s="260" t="s">
        <v>167</v>
      </c>
      <c r="M936" s="353">
        <f t="shared" ref="M936:M944" si="45">ROUND(E936*G936*I936*J936*K936,2)</f>
        <v>14.48</v>
      </c>
      <c r="N936" s="313" t="str">
        <f t="shared" ref="N936:N944" si="46">$F$907</f>
        <v>M3</v>
      </c>
    </row>
    <row r="937" spans="1:14">
      <c r="A937" s="254"/>
      <c r="B937" s="260"/>
      <c r="C937" s="283"/>
      <c r="D937" s="323" t="s">
        <v>684</v>
      </c>
      <c r="E937" s="283">
        <v>29</v>
      </c>
      <c r="F937" s="260" t="s">
        <v>166</v>
      </c>
      <c r="G937" s="283">
        <v>0.4</v>
      </c>
      <c r="H937" s="260" t="s">
        <v>166</v>
      </c>
      <c r="I937" s="283">
        <v>0.5</v>
      </c>
      <c r="J937" s="309">
        <v>1</v>
      </c>
      <c r="K937" s="309">
        <v>2</v>
      </c>
      <c r="L937" s="260" t="s">
        <v>167</v>
      </c>
      <c r="M937" s="353">
        <f t="shared" si="45"/>
        <v>11.6</v>
      </c>
      <c r="N937" s="313" t="str">
        <f t="shared" si="46"/>
        <v>M3</v>
      </c>
    </row>
    <row r="938" spans="1:14">
      <c r="A938" s="254"/>
      <c r="B938" s="260"/>
      <c r="C938" s="283"/>
      <c r="D938" s="323" t="s">
        <v>685</v>
      </c>
      <c r="E938" s="283">
        <v>34.1</v>
      </c>
      <c r="F938" s="260" t="s">
        <v>166</v>
      </c>
      <c r="G938" s="283">
        <v>0.4</v>
      </c>
      <c r="H938" s="260" t="s">
        <v>166</v>
      </c>
      <c r="I938" s="283">
        <v>0.5</v>
      </c>
      <c r="J938" s="309">
        <v>1</v>
      </c>
      <c r="K938" s="309">
        <v>2</v>
      </c>
      <c r="L938" s="260" t="s">
        <v>167</v>
      </c>
      <c r="M938" s="353">
        <f t="shared" si="45"/>
        <v>13.64</v>
      </c>
      <c r="N938" s="313" t="str">
        <f t="shared" si="46"/>
        <v>M3</v>
      </c>
    </row>
    <row r="939" spans="1:14">
      <c r="A939" s="254"/>
      <c r="B939" s="260"/>
      <c r="C939" s="283"/>
      <c r="D939" s="323" t="s">
        <v>686</v>
      </c>
      <c r="E939" s="283">
        <v>20.2</v>
      </c>
      <c r="F939" s="260" t="s">
        <v>166</v>
      </c>
      <c r="G939" s="283">
        <v>0.4</v>
      </c>
      <c r="H939" s="260" t="s">
        <v>166</v>
      </c>
      <c r="I939" s="283">
        <v>0.5</v>
      </c>
      <c r="J939" s="309">
        <v>1</v>
      </c>
      <c r="K939" s="309">
        <v>2</v>
      </c>
      <c r="L939" s="260" t="s">
        <v>167</v>
      </c>
      <c r="M939" s="353">
        <f t="shared" si="45"/>
        <v>8.08</v>
      </c>
      <c r="N939" s="313" t="str">
        <f t="shared" si="46"/>
        <v>M3</v>
      </c>
    </row>
    <row r="940" spans="1:14">
      <c r="A940" s="254"/>
      <c r="B940" s="260"/>
      <c r="C940" s="283"/>
      <c r="D940" s="323" t="s">
        <v>687</v>
      </c>
      <c r="E940" s="283">
        <v>13.8</v>
      </c>
      <c r="F940" s="260" t="s">
        <v>166</v>
      </c>
      <c r="G940" s="283">
        <v>0.3</v>
      </c>
      <c r="H940" s="260" t="s">
        <v>166</v>
      </c>
      <c r="I940" s="283">
        <v>0.4</v>
      </c>
      <c r="J940" s="309">
        <v>1</v>
      </c>
      <c r="K940" s="309">
        <v>2</v>
      </c>
      <c r="L940" s="260" t="s">
        <v>167</v>
      </c>
      <c r="M940" s="353">
        <f t="shared" si="45"/>
        <v>3.31</v>
      </c>
      <c r="N940" s="313" t="str">
        <f t="shared" si="46"/>
        <v>M3</v>
      </c>
    </row>
    <row r="941" spans="1:14">
      <c r="A941" s="254"/>
      <c r="B941" s="260"/>
      <c r="C941" s="283"/>
      <c r="D941" s="323" t="s">
        <v>687</v>
      </c>
      <c r="E941" s="283">
        <v>16.5</v>
      </c>
      <c r="F941" s="260" t="s">
        <v>166</v>
      </c>
      <c r="G941" s="283">
        <v>0.3</v>
      </c>
      <c r="H941" s="260" t="s">
        <v>166</v>
      </c>
      <c r="I941" s="283">
        <v>0.4</v>
      </c>
      <c r="J941" s="309">
        <v>1</v>
      </c>
      <c r="K941" s="309">
        <v>2</v>
      </c>
      <c r="L941" s="260" t="s">
        <v>167</v>
      </c>
      <c r="M941" s="353">
        <f t="shared" si="45"/>
        <v>3.96</v>
      </c>
      <c r="N941" s="313" t="str">
        <f t="shared" si="46"/>
        <v>M3</v>
      </c>
    </row>
    <row r="942" spans="1:14">
      <c r="A942" s="254"/>
      <c r="B942" s="260"/>
      <c r="C942" s="283"/>
      <c r="D942" s="323" t="s">
        <v>687</v>
      </c>
      <c r="E942" s="283">
        <v>17</v>
      </c>
      <c r="F942" s="260" t="s">
        <v>166</v>
      </c>
      <c r="G942" s="283">
        <v>0.3</v>
      </c>
      <c r="H942" s="260" t="s">
        <v>166</v>
      </c>
      <c r="I942" s="283">
        <v>0.4</v>
      </c>
      <c r="J942" s="309">
        <v>1</v>
      </c>
      <c r="K942" s="309">
        <v>2</v>
      </c>
      <c r="L942" s="260" t="s">
        <v>167</v>
      </c>
      <c r="M942" s="353">
        <f t="shared" si="45"/>
        <v>4.08</v>
      </c>
      <c r="N942" s="313" t="str">
        <f t="shared" si="46"/>
        <v>M3</v>
      </c>
    </row>
    <row r="943" spans="1:14">
      <c r="A943" s="254"/>
      <c r="B943" s="260"/>
      <c r="C943" s="283"/>
      <c r="D943" s="323" t="s">
        <v>687</v>
      </c>
      <c r="E943" s="283">
        <v>14</v>
      </c>
      <c r="F943" s="260" t="s">
        <v>166</v>
      </c>
      <c r="G943" s="283">
        <v>0.3</v>
      </c>
      <c r="H943" s="260" t="s">
        <v>166</v>
      </c>
      <c r="I943" s="283">
        <v>0.4</v>
      </c>
      <c r="J943" s="309">
        <v>1</v>
      </c>
      <c r="K943" s="309">
        <v>2</v>
      </c>
      <c r="L943" s="260" t="s">
        <v>167</v>
      </c>
      <c r="M943" s="353">
        <f t="shared" si="45"/>
        <v>3.36</v>
      </c>
      <c r="N943" s="313" t="str">
        <f t="shared" si="46"/>
        <v>M3</v>
      </c>
    </row>
    <row r="944" spans="1:14">
      <c r="A944" s="254"/>
      <c r="B944" s="260"/>
      <c r="C944" s="283"/>
      <c r="D944" s="323" t="s">
        <v>687</v>
      </c>
      <c r="E944" s="283">
        <v>1.1000000000000001</v>
      </c>
      <c r="F944" s="260" t="s">
        <v>166</v>
      </c>
      <c r="G944" s="283">
        <v>0.3</v>
      </c>
      <c r="H944" s="260" t="s">
        <v>166</v>
      </c>
      <c r="I944" s="283">
        <v>0.4</v>
      </c>
      <c r="J944" s="309">
        <v>8</v>
      </c>
      <c r="K944" s="309">
        <v>2</v>
      </c>
      <c r="L944" s="260" t="s">
        <v>167</v>
      </c>
      <c r="M944" s="353">
        <f t="shared" si="45"/>
        <v>2.11</v>
      </c>
      <c r="N944" s="313" t="str">
        <f t="shared" si="46"/>
        <v>M3</v>
      </c>
    </row>
    <row r="945" spans="1:14">
      <c r="A945" s="254"/>
      <c r="B945" s="260"/>
      <c r="C945" s="283"/>
      <c r="D945" s="323"/>
      <c r="E945" s="283"/>
      <c r="F945" s="260"/>
      <c r="G945" s="283"/>
      <c r="H945" s="260"/>
      <c r="I945" s="283"/>
      <c r="J945" s="260"/>
      <c r="K945" s="260"/>
      <c r="L945" s="260"/>
      <c r="M945" s="284"/>
      <c r="N945" s="307"/>
    </row>
    <row r="946" spans="1:14">
      <c r="A946" s="254"/>
      <c r="B946" s="260"/>
      <c r="C946" s="283"/>
      <c r="D946" s="323"/>
      <c r="E946" s="283"/>
      <c r="F946" s="260"/>
      <c r="G946" s="283"/>
      <c r="H946" s="260"/>
      <c r="I946" s="283"/>
      <c r="J946" s="260"/>
      <c r="K946" s="315" t="s">
        <v>193</v>
      </c>
      <c r="L946" s="295" t="s">
        <v>167</v>
      </c>
      <c r="M946" s="316">
        <f>ROUND(SUM(M936:M945),2)</f>
        <v>64.62</v>
      </c>
      <c r="N946" s="317" t="str">
        <f t="shared" ref="N946" si="47">$F$165</f>
        <v>M3</v>
      </c>
    </row>
    <row r="947" spans="1:14">
      <c r="A947" s="324" t="s">
        <v>237</v>
      </c>
      <c r="B947" s="260"/>
      <c r="C947" s="283"/>
      <c r="D947" s="323"/>
      <c r="E947" s="283"/>
      <c r="F947" s="260"/>
      <c r="G947" s="283"/>
      <c r="H947" s="260"/>
      <c r="I947" s="283"/>
      <c r="J947" s="260"/>
      <c r="K947" s="260"/>
      <c r="L947" s="260"/>
      <c r="M947" s="284"/>
      <c r="N947" s="307"/>
    </row>
    <row r="948" spans="1:14" ht="26.1" customHeight="1">
      <c r="A948" s="254"/>
      <c r="B948" s="128" t="s">
        <v>695</v>
      </c>
      <c r="C948" s="122" t="s">
        <v>247</v>
      </c>
      <c r="D948" s="142" t="s">
        <v>248</v>
      </c>
      <c r="E948" s="113"/>
      <c r="F948" s="127" t="s">
        <v>197</v>
      </c>
      <c r="G948" s="290"/>
      <c r="H948" s="290"/>
      <c r="I948" s="290"/>
      <c r="J948" s="290"/>
      <c r="K948" s="290"/>
      <c r="L948" s="290"/>
      <c r="M948" s="175"/>
      <c r="N948" s="281"/>
    </row>
    <row r="949" spans="1:14">
      <c r="A949" s="254"/>
      <c r="B949" s="260"/>
      <c r="C949" s="260"/>
      <c r="D949" s="291"/>
      <c r="E949" s="267" t="s">
        <v>179</v>
      </c>
      <c r="F949" s="296">
        <v>26.06</v>
      </c>
      <c r="G949" s="293" t="s">
        <v>163</v>
      </c>
      <c r="H949" s="255" t="str">
        <f>C948</f>
        <v>ED-51093</v>
      </c>
      <c r="I949" s="261"/>
      <c r="J949" s="261" t="s">
        <v>175</v>
      </c>
      <c r="K949" s="261"/>
      <c r="L949" s="261"/>
      <c r="M949" s="260"/>
      <c r="N949" s="281"/>
    </row>
    <row r="950" spans="1:14">
      <c r="A950" s="254"/>
      <c r="B950" s="260"/>
      <c r="C950" s="261"/>
      <c r="D950" s="263"/>
      <c r="E950" s="261"/>
      <c r="F950" s="261"/>
      <c r="G950" s="261"/>
      <c r="H950" s="260"/>
      <c r="I950" s="261"/>
      <c r="J950" s="261"/>
      <c r="K950" s="261"/>
      <c r="L950" s="261"/>
      <c r="M950" s="260"/>
      <c r="N950" s="281"/>
    </row>
    <row r="951" spans="1:14">
      <c r="A951" s="254"/>
      <c r="B951" s="260"/>
      <c r="C951" s="283"/>
      <c r="D951" s="323" t="s">
        <v>683</v>
      </c>
      <c r="E951" s="283">
        <v>36.200000000000003</v>
      </c>
      <c r="F951" s="260" t="s">
        <v>166</v>
      </c>
      <c r="G951" s="283">
        <v>0.4</v>
      </c>
      <c r="H951" s="260" t="s">
        <v>166</v>
      </c>
      <c r="I951" s="283">
        <v>1</v>
      </c>
      <c r="J951" s="309">
        <v>1</v>
      </c>
      <c r="K951" s="309">
        <v>2</v>
      </c>
      <c r="L951" s="260" t="s">
        <v>167</v>
      </c>
      <c r="M951" s="353">
        <f t="shared" ref="M951:M960" si="48">ROUND(E951*G951*I951*J951*K951,2)</f>
        <v>28.96</v>
      </c>
      <c r="N951" s="313" t="str">
        <f>$F$948</f>
        <v>M2</v>
      </c>
    </row>
    <row r="952" spans="1:14">
      <c r="A952" s="254"/>
      <c r="B952" s="260"/>
      <c r="C952" s="283"/>
      <c r="D952" s="323" t="s">
        <v>684</v>
      </c>
      <c r="E952" s="283">
        <v>29</v>
      </c>
      <c r="F952" s="260" t="s">
        <v>166</v>
      </c>
      <c r="G952" s="283">
        <v>0.4</v>
      </c>
      <c r="H952" s="260" t="s">
        <v>166</v>
      </c>
      <c r="I952" s="283">
        <v>1</v>
      </c>
      <c r="J952" s="309">
        <v>1</v>
      </c>
      <c r="K952" s="309">
        <v>2</v>
      </c>
      <c r="L952" s="260" t="s">
        <v>167</v>
      </c>
      <c r="M952" s="353">
        <f t="shared" si="48"/>
        <v>23.2</v>
      </c>
      <c r="N952" s="313" t="str">
        <f t="shared" ref="N952:N962" si="49">$F$948</f>
        <v>M2</v>
      </c>
    </row>
    <row r="953" spans="1:14">
      <c r="A953" s="254"/>
      <c r="B953" s="260"/>
      <c r="C953" s="283"/>
      <c r="D953" s="323" t="s">
        <v>685</v>
      </c>
      <c r="E953" s="283">
        <v>34.1</v>
      </c>
      <c r="F953" s="260" t="s">
        <v>166</v>
      </c>
      <c r="G953" s="283">
        <v>0.4</v>
      </c>
      <c r="H953" s="260" t="s">
        <v>166</v>
      </c>
      <c r="I953" s="283">
        <v>1</v>
      </c>
      <c r="J953" s="309">
        <v>1</v>
      </c>
      <c r="K953" s="309">
        <v>2</v>
      </c>
      <c r="L953" s="260" t="s">
        <v>167</v>
      </c>
      <c r="M953" s="353">
        <f t="shared" si="48"/>
        <v>27.28</v>
      </c>
      <c r="N953" s="313" t="str">
        <f t="shared" si="49"/>
        <v>M2</v>
      </c>
    </row>
    <row r="954" spans="1:14">
      <c r="A954" s="254"/>
      <c r="B954" s="260"/>
      <c r="C954" s="283"/>
      <c r="D954" s="323" t="s">
        <v>686</v>
      </c>
      <c r="E954" s="283">
        <v>20.2</v>
      </c>
      <c r="F954" s="260" t="s">
        <v>166</v>
      </c>
      <c r="G954" s="283">
        <v>0.4</v>
      </c>
      <c r="H954" s="260" t="s">
        <v>166</v>
      </c>
      <c r="I954" s="283">
        <v>1</v>
      </c>
      <c r="J954" s="309">
        <v>1</v>
      </c>
      <c r="K954" s="309">
        <v>2</v>
      </c>
      <c r="L954" s="260" t="s">
        <v>167</v>
      </c>
      <c r="M954" s="353">
        <f t="shared" si="48"/>
        <v>16.16</v>
      </c>
      <c r="N954" s="313" t="str">
        <f t="shared" si="49"/>
        <v>M2</v>
      </c>
    </row>
    <row r="955" spans="1:14">
      <c r="A955" s="254"/>
      <c r="B955" s="260"/>
      <c r="C955" s="283"/>
      <c r="D955" s="323" t="s">
        <v>687</v>
      </c>
      <c r="E955" s="283">
        <v>13.8</v>
      </c>
      <c r="F955" s="260" t="s">
        <v>166</v>
      </c>
      <c r="G955" s="283">
        <v>0.3</v>
      </c>
      <c r="H955" s="260" t="s">
        <v>166</v>
      </c>
      <c r="I955" s="283">
        <v>1</v>
      </c>
      <c r="J955" s="309">
        <v>1</v>
      </c>
      <c r="K955" s="309">
        <v>2</v>
      </c>
      <c r="L955" s="260" t="s">
        <v>167</v>
      </c>
      <c r="M955" s="353">
        <f t="shared" si="48"/>
        <v>8.2799999999999994</v>
      </c>
      <c r="N955" s="313" t="str">
        <f t="shared" si="49"/>
        <v>M2</v>
      </c>
    </row>
    <row r="956" spans="1:14">
      <c r="A956" s="254"/>
      <c r="B956" s="260"/>
      <c r="C956" s="283"/>
      <c r="D956" s="323" t="s">
        <v>687</v>
      </c>
      <c r="E956" s="283">
        <v>16.5</v>
      </c>
      <c r="F956" s="260" t="s">
        <v>166</v>
      </c>
      <c r="G956" s="283">
        <v>0.3</v>
      </c>
      <c r="H956" s="260" t="s">
        <v>166</v>
      </c>
      <c r="I956" s="283">
        <v>1</v>
      </c>
      <c r="J956" s="309">
        <v>1</v>
      </c>
      <c r="K956" s="309">
        <v>2</v>
      </c>
      <c r="L956" s="260" t="s">
        <v>167</v>
      </c>
      <c r="M956" s="353">
        <f t="shared" si="48"/>
        <v>9.9</v>
      </c>
      <c r="N956" s="313" t="str">
        <f t="shared" si="49"/>
        <v>M2</v>
      </c>
    </row>
    <row r="957" spans="1:14">
      <c r="A957" s="254"/>
      <c r="B957" s="260"/>
      <c r="C957" s="283"/>
      <c r="D957" s="323" t="s">
        <v>687</v>
      </c>
      <c r="E957" s="283">
        <v>17</v>
      </c>
      <c r="F957" s="260" t="s">
        <v>166</v>
      </c>
      <c r="G957" s="283">
        <v>0.3</v>
      </c>
      <c r="H957" s="260" t="s">
        <v>166</v>
      </c>
      <c r="I957" s="283">
        <v>1</v>
      </c>
      <c r="J957" s="309">
        <v>1</v>
      </c>
      <c r="K957" s="309">
        <v>2</v>
      </c>
      <c r="L957" s="260" t="s">
        <v>167</v>
      </c>
      <c r="M957" s="353">
        <f t="shared" si="48"/>
        <v>10.199999999999999</v>
      </c>
      <c r="N957" s="313" t="str">
        <f t="shared" si="49"/>
        <v>M2</v>
      </c>
    </row>
    <row r="958" spans="1:14">
      <c r="A958" s="254"/>
      <c r="B958" s="260"/>
      <c r="C958" s="283"/>
      <c r="D958" s="323" t="s">
        <v>687</v>
      </c>
      <c r="E958" s="283">
        <v>14</v>
      </c>
      <c r="F958" s="260" t="s">
        <v>166</v>
      </c>
      <c r="G958" s="283">
        <v>0.3</v>
      </c>
      <c r="H958" s="260" t="s">
        <v>166</v>
      </c>
      <c r="I958" s="283">
        <v>1</v>
      </c>
      <c r="J958" s="309">
        <v>1</v>
      </c>
      <c r="K958" s="309">
        <v>2</v>
      </c>
      <c r="L958" s="260" t="s">
        <v>167</v>
      </c>
      <c r="M958" s="353">
        <f t="shared" si="48"/>
        <v>8.4</v>
      </c>
      <c r="N958" s="313" t="str">
        <f t="shared" si="49"/>
        <v>M2</v>
      </c>
    </row>
    <row r="959" spans="1:14">
      <c r="A959" s="254"/>
      <c r="B959" s="260"/>
      <c r="C959" s="283"/>
      <c r="D959" s="323" t="s">
        <v>687</v>
      </c>
      <c r="E959" s="283">
        <v>1.1000000000000001</v>
      </c>
      <c r="F959" s="260" t="s">
        <v>166</v>
      </c>
      <c r="G959" s="283">
        <v>0.3</v>
      </c>
      <c r="H959" s="260" t="s">
        <v>166</v>
      </c>
      <c r="I959" s="283">
        <v>1</v>
      </c>
      <c r="J959" s="309">
        <v>8</v>
      </c>
      <c r="K959" s="309">
        <v>2</v>
      </c>
      <c r="L959" s="260" t="s">
        <v>167</v>
      </c>
      <c r="M959" s="353">
        <f t="shared" si="48"/>
        <v>5.28</v>
      </c>
      <c r="N959" s="313" t="str">
        <f t="shared" si="49"/>
        <v>M2</v>
      </c>
    </row>
    <row r="960" spans="1:14">
      <c r="A960" s="254"/>
      <c r="B960" s="260"/>
      <c r="C960" s="283"/>
      <c r="D960" s="323" t="s">
        <v>682</v>
      </c>
      <c r="E960" s="283">
        <v>1.1000000000000001</v>
      </c>
      <c r="F960" s="260" t="s">
        <v>166</v>
      </c>
      <c r="G960" s="283">
        <v>1.1000000000000001</v>
      </c>
      <c r="H960" s="260" t="s">
        <v>166</v>
      </c>
      <c r="I960" s="283">
        <v>0.15</v>
      </c>
      <c r="J960" s="309">
        <v>9</v>
      </c>
      <c r="K960" s="309">
        <v>2</v>
      </c>
      <c r="L960" s="260" t="s">
        <v>167</v>
      </c>
      <c r="M960" s="353">
        <f t="shared" si="48"/>
        <v>3.27</v>
      </c>
      <c r="N960" s="313" t="str">
        <f>$F$907</f>
        <v>M3</v>
      </c>
    </row>
    <row r="961" spans="1:14">
      <c r="A961" s="254"/>
      <c r="B961" s="260"/>
      <c r="C961" s="283"/>
      <c r="D961" s="323"/>
      <c r="E961" s="283"/>
      <c r="F961" s="260"/>
      <c r="G961" s="283"/>
      <c r="H961" s="260"/>
      <c r="I961" s="283"/>
      <c r="J961" s="260"/>
      <c r="K961" s="260"/>
      <c r="L961" s="260"/>
      <c r="M961" s="284"/>
      <c r="N961" s="307"/>
    </row>
    <row r="962" spans="1:14">
      <c r="A962" s="254"/>
      <c r="B962" s="260"/>
      <c r="C962" s="283"/>
      <c r="D962" s="323"/>
      <c r="E962" s="283"/>
      <c r="F962" s="260"/>
      <c r="G962" s="283"/>
      <c r="H962" s="260"/>
      <c r="I962" s="283"/>
      <c r="J962" s="260"/>
      <c r="K962" s="315" t="s">
        <v>193</v>
      </c>
      <c r="L962" s="295" t="s">
        <v>167</v>
      </c>
      <c r="M962" s="316">
        <f>ROUND(SUM(M951:M961),2)</f>
        <v>140.93</v>
      </c>
      <c r="N962" s="317" t="str">
        <f t="shared" si="49"/>
        <v>M2</v>
      </c>
    </row>
    <row r="963" spans="1:14">
      <c r="A963" s="324" t="s">
        <v>237</v>
      </c>
      <c r="B963" s="260"/>
      <c r="C963" s="283"/>
      <c r="D963" s="323"/>
      <c r="E963" s="283"/>
      <c r="F963" s="260"/>
      <c r="G963" s="283"/>
      <c r="H963" s="260"/>
      <c r="I963" s="283"/>
      <c r="J963" s="260"/>
      <c r="K963" s="260"/>
      <c r="L963" s="260"/>
      <c r="M963" s="284"/>
      <c r="N963" s="307"/>
    </row>
    <row r="964" spans="1:14" ht="26.4">
      <c r="A964" s="254"/>
      <c r="B964" s="128" t="s">
        <v>696</v>
      </c>
      <c r="C964" s="122" t="s">
        <v>697</v>
      </c>
      <c r="D964" s="126" t="s">
        <v>698</v>
      </c>
      <c r="E964" s="113"/>
      <c r="F964" s="127" t="s">
        <v>236</v>
      </c>
      <c r="G964" s="290"/>
      <c r="H964" s="290"/>
      <c r="I964" s="290"/>
      <c r="J964" s="290"/>
      <c r="K964" s="290"/>
      <c r="L964" s="290"/>
      <c r="M964" s="175"/>
      <c r="N964" s="281"/>
    </row>
    <row r="965" spans="1:14">
      <c r="A965" s="254"/>
      <c r="B965" s="260"/>
      <c r="C965" s="260"/>
      <c r="D965" s="291"/>
      <c r="E965" s="267" t="s">
        <v>238</v>
      </c>
      <c r="F965" s="296">
        <v>670.8</v>
      </c>
      <c r="G965" s="293" t="s">
        <v>163</v>
      </c>
      <c r="H965" s="255" t="str">
        <f>C964</f>
        <v>ED-49637</v>
      </c>
      <c r="I965" s="261"/>
      <c r="J965" s="261" t="s">
        <v>244</v>
      </c>
      <c r="K965" s="261"/>
      <c r="L965" s="261"/>
      <c r="M965" s="260"/>
      <c r="N965" s="281"/>
    </row>
    <row r="966" spans="1:14">
      <c r="A966" s="254"/>
      <c r="B966" s="260"/>
      <c r="C966" s="261"/>
      <c r="D966" s="263"/>
      <c r="E966" s="261"/>
      <c r="F966" s="261"/>
      <c r="G966" s="261"/>
      <c r="H966" s="260"/>
      <c r="I966" s="261"/>
      <c r="J966" s="261"/>
      <c r="K966" s="261"/>
      <c r="L966" s="261"/>
      <c r="M966" s="260"/>
      <c r="N966" s="281"/>
    </row>
    <row r="967" spans="1:14">
      <c r="A967" s="254"/>
      <c r="B967" s="260"/>
      <c r="C967" s="283"/>
      <c r="D967" s="323" t="s">
        <v>690</v>
      </c>
      <c r="E967" s="283">
        <v>0.2</v>
      </c>
      <c r="F967" s="260" t="s">
        <v>166</v>
      </c>
      <c r="G967" s="283">
        <v>3.14</v>
      </c>
      <c r="H967" s="260" t="s">
        <v>166</v>
      </c>
      <c r="I967" s="283">
        <v>2</v>
      </c>
      <c r="J967" s="309">
        <v>9</v>
      </c>
      <c r="K967" s="309">
        <v>2</v>
      </c>
      <c r="L967" s="295" t="s">
        <v>167</v>
      </c>
      <c r="M967" s="316">
        <f>ROUND(E967*G967*I967*J967*K967,2)</f>
        <v>22.61</v>
      </c>
      <c r="N967" s="317" t="str">
        <f>$F$165</f>
        <v>M3</v>
      </c>
    </row>
    <row r="968" spans="1:14">
      <c r="A968" s="324" t="s">
        <v>237</v>
      </c>
      <c r="B968" s="261"/>
      <c r="C968" s="261"/>
      <c r="D968" s="261"/>
      <c r="E968" s="261"/>
      <c r="F968" s="261"/>
      <c r="G968" s="261"/>
      <c r="H968" s="260"/>
      <c r="I968" s="261"/>
      <c r="J968" s="261"/>
      <c r="K968" s="261"/>
      <c r="L968" s="261"/>
      <c r="M968" s="260"/>
      <c r="N968" s="281"/>
    </row>
    <row r="969" spans="1:14" ht="26.4">
      <c r="A969" s="254"/>
      <c r="B969" s="128" t="s">
        <v>699</v>
      </c>
      <c r="C969" s="122" t="s">
        <v>250</v>
      </c>
      <c r="D969" s="142" t="s">
        <v>251</v>
      </c>
      <c r="E969" s="113"/>
      <c r="F969" s="122" t="s">
        <v>236</v>
      </c>
      <c r="G969" s="290"/>
      <c r="H969" s="290"/>
      <c r="I969" s="290"/>
      <c r="J969" s="290"/>
      <c r="K969" s="290"/>
      <c r="L969" s="290"/>
      <c r="M969" s="175"/>
      <c r="N969" s="281"/>
    </row>
    <row r="970" spans="1:14">
      <c r="A970" s="254"/>
      <c r="B970" s="260"/>
      <c r="C970" s="260"/>
      <c r="D970" s="291"/>
      <c r="E970" s="299" t="s">
        <v>238</v>
      </c>
      <c r="F970" s="296">
        <v>4550.13</v>
      </c>
      <c r="G970" s="293" t="s">
        <v>163</v>
      </c>
      <c r="H970" s="255" t="str">
        <f>C969</f>
        <v>ED-50859</v>
      </c>
      <c r="I970" s="261"/>
      <c r="J970" s="261" t="s">
        <v>175</v>
      </c>
      <c r="K970" s="261"/>
      <c r="L970" s="261"/>
      <c r="M970" s="260"/>
      <c r="N970" s="281"/>
    </row>
    <row r="971" spans="1:14">
      <c r="A971" s="254"/>
      <c r="B971" s="260"/>
      <c r="C971" s="261"/>
      <c r="D971" s="263"/>
      <c r="E971" s="261"/>
      <c r="F971" s="261"/>
      <c r="G971" s="261"/>
      <c r="H971" s="260"/>
      <c r="I971" s="261"/>
      <c r="J971" s="261"/>
      <c r="K971" s="261"/>
      <c r="L971" s="261"/>
      <c r="M971" s="260"/>
      <c r="N971" s="281"/>
    </row>
    <row r="972" spans="1:14">
      <c r="A972" s="254"/>
      <c r="B972" s="260"/>
      <c r="C972" s="283"/>
      <c r="D972" s="323" t="s">
        <v>239</v>
      </c>
      <c r="E972" s="283">
        <v>0.8</v>
      </c>
      <c r="F972" s="260" t="s">
        <v>166</v>
      </c>
      <c r="G972" s="283">
        <v>0.8</v>
      </c>
      <c r="H972" s="260" t="s">
        <v>166</v>
      </c>
      <c r="I972" s="283">
        <v>0.9</v>
      </c>
      <c r="J972" s="309">
        <v>9</v>
      </c>
      <c r="K972" s="309">
        <v>2</v>
      </c>
      <c r="L972" s="295" t="s">
        <v>167</v>
      </c>
      <c r="M972" s="316">
        <f>ROUND(E972*G972*I972*J972*K972,2)</f>
        <v>10.37</v>
      </c>
      <c r="N972" s="317" t="str">
        <f>$F$165</f>
        <v>M3</v>
      </c>
    </row>
    <row r="973" spans="1:14">
      <c r="A973" s="324" t="s">
        <v>237</v>
      </c>
      <c r="B973" s="261"/>
      <c r="C973" s="261"/>
      <c r="D973" s="261"/>
      <c r="E973" s="261"/>
      <c r="F973" s="261"/>
      <c r="G973" s="261"/>
      <c r="H973" s="260"/>
      <c r="I973" s="261"/>
      <c r="J973" s="261"/>
      <c r="K973" s="261"/>
      <c r="L973" s="261"/>
      <c r="M973" s="260"/>
      <c r="N973" s="281"/>
    </row>
    <row r="974" spans="1:14" ht="26.4">
      <c r="A974" s="254"/>
      <c r="B974" s="128" t="s">
        <v>700</v>
      </c>
      <c r="C974" s="385" t="s">
        <v>1062</v>
      </c>
      <c r="D974" s="142" t="s">
        <v>254</v>
      </c>
      <c r="E974" s="113"/>
      <c r="F974" s="122" t="s">
        <v>236</v>
      </c>
      <c r="G974" s="290"/>
      <c r="H974" s="290"/>
      <c r="I974" s="290"/>
      <c r="J974" s="290"/>
      <c r="K974" s="290"/>
      <c r="L974" s="290"/>
      <c r="M974" s="175"/>
      <c r="N974" s="281"/>
    </row>
    <row r="975" spans="1:14">
      <c r="A975" s="254"/>
      <c r="B975" s="260"/>
      <c r="C975" s="260"/>
      <c r="D975" s="291"/>
      <c r="E975" s="299" t="s">
        <v>238</v>
      </c>
      <c r="F975" s="291">
        <v>4531.75</v>
      </c>
      <c r="G975" s="293" t="s">
        <v>163</v>
      </c>
      <c r="H975" s="255" t="str">
        <f>C974</f>
        <v>COMP-06</v>
      </c>
      <c r="I975" s="261"/>
      <c r="J975" s="261" t="s">
        <v>255</v>
      </c>
      <c r="K975" s="261"/>
      <c r="L975" s="261"/>
      <c r="M975" s="260"/>
      <c r="N975" s="281"/>
    </row>
    <row r="976" spans="1:14">
      <c r="A976" s="254"/>
      <c r="B976" s="260"/>
      <c r="C976" s="261"/>
      <c r="D976" s="263"/>
      <c r="E976" s="261"/>
      <c r="F976" s="261"/>
      <c r="G976" s="261"/>
      <c r="H976" s="260"/>
      <c r="I976" s="261"/>
      <c r="J976" s="261"/>
      <c r="K976" s="261"/>
      <c r="L976" s="261"/>
      <c r="M976" s="260"/>
      <c r="N976" s="281"/>
    </row>
    <row r="977" spans="1:14">
      <c r="A977" s="254"/>
      <c r="B977" s="260"/>
      <c r="C977" s="283"/>
      <c r="D977" s="323" t="s">
        <v>683</v>
      </c>
      <c r="E977" s="283">
        <v>36.200000000000003</v>
      </c>
      <c r="F977" s="260" t="s">
        <v>166</v>
      </c>
      <c r="G977" s="283">
        <v>0.3</v>
      </c>
      <c r="H977" s="260" t="s">
        <v>166</v>
      </c>
      <c r="I977" s="283">
        <v>0.5</v>
      </c>
      <c r="J977" s="309">
        <v>1</v>
      </c>
      <c r="K977" s="309">
        <v>2</v>
      </c>
      <c r="L977" s="260" t="s">
        <v>167</v>
      </c>
      <c r="M977" s="353">
        <f t="shared" ref="M977:M985" si="50">ROUND(E977*G977*I977*J977*K977,2)</f>
        <v>10.86</v>
      </c>
      <c r="N977" s="313" t="str">
        <f t="shared" ref="N977:N985" si="51">$F$907</f>
        <v>M3</v>
      </c>
    </row>
    <row r="978" spans="1:14">
      <c r="A978" s="254"/>
      <c r="B978" s="260"/>
      <c r="C978" s="283"/>
      <c r="D978" s="323" t="s">
        <v>684</v>
      </c>
      <c r="E978" s="283">
        <v>29</v>
      </c>
      <c r="F978" s="260" t="s">
        <v>166</v>
      </c>
      <c r="G978" s="283">
        <v>0.3</v>
      </c>
      <c r="H978" s="260" t="s">
        <v>166</v>
      </c>
      <c r="I978" s="283">
        <v>0.5</v>
      </c>
      <c r="J978" s="309">
        <v>1</v>
      </c>
      <c r="K978" s="309">
        <v>2</v>
      </c>
      <c r="L978" s="260" t="s">
        <v>167</v>
      </c>
      <c r="M978" s="353">
        <f t="shared" si="50"/>
        <v>8.6999999999999993</v>
      </c>
      <c r="N978" s="313" t="str">
        <f t="shared" si="51"/>
        <v>M3</v>
      </c>
    </row>
    <row r="979" spans="1:14">
      <c r="A979" s="254"/>
      <c r="B979" s="260"/>
      <c r="C979" s="283"/>
      <c r="D979" s="323" t="s">
        <v>685</v>
      </c>
      <c r="E979" s="283">
        <v>34.1</v>
      </c>
      <c r="F979" s="260" t="s">
        <v>166</v>
      </c>
      <c r="G979" s="283">
        <v>0.3</v>
      </c>
      <c r="H979" s="260" t="s">
        <v>166</v>
      </c>
      <c r="I979" s="283">
        <v>0.5</v>
      </c>
      <c r="J979" s="309">
        <v>1</v>
      </c>
      <c r="K979" s="309">
        <v>2</v>
      </c>
      <c r="L979" s="260" t="s">
        <v>167</v>
      </c>
      <c r="M979" s="353">
        <f t="shared" si="50"/>
        <v>10.23</v>
      </c>
      <c r="N979" s="313" t="str">
        <f t="shared" si="51"/>
        <v>M3</v>
      </c>
    </row>
    <row r="980" spans="1:14">
      <c r="A980" s="254"/>
      <c r="B980" s="260"/>
      <c r="C980" s="283"/>
      <c r="D980" s="323" t="s">
        <v>686</v>
      </c>
      <c r="E980" s="283">
        <v>20.2</v>
      </c>
      <c r="F980" s="260" t="s">
        <v>166</v>
      </c>
      <c r="G980" s="283">
        <v>0.3</v>
      </c>
      <c r="H980" s="260" t="s">
        <v>166</v>
      </c>
      <c r="I980" s="283">
        <v>0.5</v>
      </c>
      <c r="J980" s="309">
        <v>1</v>
      </c>
      <c r="K980" s="309">
        <v>2</v>
      </c>
      <c r="L980" s="260" t="s">
        <v>167</v>
      </c>
      <c r="M980" s="353">
        <f t="shared" si="50"/>
        <v>6.06</v>
      </c>
      <c r="N980" s="313" t="str">
        <f t="shared" si="51"/>
        <v>M3</v>
      </c>
    </row>
    <row r="981" spans="1:14">
      <c r="A981" s="254"/>
      <c r="B981" s="260"/>
      <c r="C981" s="283"/>
      <c r="D981" s="323" t="s">
        <v>687</v>
      </c>
      <c r="E981" s="283">
        <v>13.8</v>
      </c>
      <c r="F981" s="260" t="s">
        <v>166</v>
      </c>
      <c r="G981" s="283">
        <v>0.25</v>
      </c>
      <c r="H981" s="260" t="s">
        <v>166</v>
      </c>
      <c r="I981" s="283">
        <v>0.4</v>
      </c>
      <c r="J981" s="309">
        <v>1</v>
      </c>
      <c r="K981" s="309">
        <v>2</v>
      </c>
      <c r="L981" s="260" t="s">
        <v>167</v>
      </c>
      <c r="M981" s="353">
        <f t="shared" si="50"/>
        <v>2.76</v>
      </c>
      <c r="N981" s="313" t="str">
        <f t="shared" si="51"/>
        <v>M3</v>
      </c>
    </row>
    <row r="982" spans="1:14">
      <c r="A982" s="254"/>
      <c r="B982" s="260"/>
      <c r="C982" s="283"/>
      <c r="D982" s="323" t="s">
        <v>687</v>
      </c>
      <c r="E982" s="283">
        <v>16.5</v>
      </c>
      <c r="F982" s="260" t="s">
        <v>166</v>
      </c>
      <c r="G982" s="283">
        <v>0.25</v>
      </c>
      <c r="H982" s="260" t="s">
        <v>166</v>
      </c>
      <c r="I982" s="283">
        <v>0.4</v>
      </c>
      <c r="J982" s="309">
        <v>1</v>
      </c>
      <c r="K982" s="309">
        <v>2</v>
      </c>
      <c r="L982" s="260" t="s">
        <v>167</v>
      </c>
      <c r="M982" s="353">
        <f t="shared" si="50"/>
        <v>3.3</v>
      </c>
      <c r="N982" s="313" t="str">
        <f t="shared" si="51"/>
        <v>M3</v>
      </c>
    </row>
    <row r="983" spans="1:14">
      <c r="A983" s="254"/>
      <c r="B983" s="260"/>
      <c r="C983" s="283"/>
      <c r="D983" s="323" t="s">
        <v>687</v>
      </c>
      <c r="E983" s="283">
        <v>17</v>
      </c>
      <c r="F983" s="260" t="s">
        <v>166</v>
      </c>
      <c r="G983" s="283">
        <v>0.25</v>
      </c>
      <c r="H983" s="260" t="s">
        <v>166</v>
      </c>
      <c r="I983" s="283">
        <v>0.4</v>
      </c>
      <c r="J983" s="309">
        <v>1</v>
      </c>
      <c r="K983" s="309">
        <v>2</v>
      </c>
      <c r="L983" s="260" t="s">
        <v>167</v>
      </c>
      <c r="M983" s="353">
        <f t="shared" si="50"/>
        <v>3.4</v>
      </c>
      <c r="N983" s="313" t="str">
        <f t="shared" si="51"/>
        <v>M3</v>
      </c>
    </row>
    <row r="984" spans="1:14">
      <c r="A984" s="254"/>
      <c r="B984" s="260"/>
      <c r="C984" s="283"/>
      <c r="D984" s="323" t="s">
        <v>687</v>
      </c>
      <c r="E984" s="283">
        <v>14</v>
      </c>
      <c r="F984" s="260" t="s">
        <v>166</v>
      </c>
      <c r="G984" s="283">
        <v>0.25</v>
      </c>
      <c r="H984" s="260" t="s">
        <v>166</v>
      </c>
      <c r="I984" s="283">
        <v>0.4</v>
      </c>
      <c r="J984" s="309">
        <v>1</v>
      </c>
      <c r="K984" s="309">
        <v>2</v>
      </c>
      <c r="L984" s="260" t="s">
        <v>167</v>
      </c>
      <c r="M984" s="353">
        <f t="shared" si="50"/>
        <v>2.8</v>
      </c>
      <c r="N984" s="313" t="str">
        <f t="shared" si="51"/>
        <v>M3</v>
      </c>
    </row>
    <row r="985" spans="1:14">
      <c r="A985" s="254"/>
      <c r="B985" s="260"/>
      <c r="C985" s="283"/>
      <c r="D985" s="323" t="s">
        <v>687</v>
      </c>
      <c r="E985" s="283">
        <v>1.1000000000000001</v>
      </c>
      <c r="F985" s="260" t="s">
        <v>166</v>
      </c>
      <c r="G985" s="283">
        <v>0.25</v>
      </c>
      <c r="H985" s="260" t="s">
        <v>166</v>
      </c>
      <c r="I985" s="283">
        <v>0.4</v>
      </c>
      <c r="J985" s="309">
        <v>8</v>
      </c>
      <c r="K985" s="309">
        <v>2</v>
      </c>
      <c r="L985" s="260" t="s">
        <v>167</v>
      </c>
      <c r="M985" s="353">
        <f t="shared" si="50"/>
        <v>1.76</v>
      </c>
      <c r="N985" s="313" t="str">
        <f t="shared" si="51"/>
        <v>M3</v>
      </c>
    </row>
    <row r="986" spans="1:14">
      <c r="A986" s="254"/>
      <c r="B986" s="260"/>
      <c r="C986" s="283"/>
      <c r="D986" s="323"/>
      <c r="E986" s="283"/>
      <c r="F986" s="260"/>
      <c r="G986" s="283"/>
      <c r="H986" s="260"/>
      <c r="I986" s="283"/>
      <c r="J986" s="260"/>
      <c r="K986" s="260"/>
      <c r="L986" s="260"/>
      <c r="M986" s="284"/>
      <c r="N986" s="307"/>
    </row>
    <row r="987" spans="1:14">
      <c r="A987" s="254"/>
      <c r="B987" s="260"/>
      <c r="C987" s="283"/>
      <c r="D987" s="323"/>
      <c r="E987" s="283"/>
      <c r="F987" s="260"/>
      <c r="G987" s="283"/>
      <c r="H987" s="260"/>
      <c r="I987" s="283"/>
      <c r="J987" s="260"/>
      <c r="K987" s="315" t="s">
        <v>193</v>
      </c>
      <c r="L987" s="295" t="s">
        <v>167</v>
      </c>
      <c r="M987" s="316">
        <f>ROUND(SUM(M977:M986),2)</f>
        <v>49.87</v>
      </c>
      <c r="N987" s="317" t="str">
        <f t="shared" ref="N987" si="52">$F$165</f>
        <v>M3</v>
      </c>
    </row>
    <row r="988" spans="1:14">
      <c r="A988" s="324" t="s">
        <v>237</v>
      </c>
      <c r="B988" s="260"/>
      <c r="C988" s="261"/>
      <c r="D988" s="263"/>
      <c r="E988" s="261"/>
      <c r="F988" s="261"/>
      <c r="G988" s="261"/>
      <c r="H988" s="260"/>
      <c r="I988" s="261"/>
      <c r="J988" s="261"/>
      <c r="K988" s="261"/>
      <c r="L988" s="261"/>
      <c r="M988" s="260"/>
      <c r="N988" s="281"/>
    </row>
    <row r="989" spans="1:14" ht="26.4">
      <c r="A989" s="254"/>
      <c r="B989" s="128" t="s">
        <v>701</v>
      </c>
      <c r="C989" s="122" t="s">
        <v>257</v>
      </c>
      <c r="D989" s="126" t="s">
        <v>258</v>
      </c>
      <c r="E989" s="113"/>
      <c r="F989" s="122" t="s">
        <v>236</v>
      </c>
      <c r="G989" s="290"/>
      <c r="H989" s="290"/>
      <c r="I989" s="290"/>
      <c r="J989" s="290"/>
      <c r="K989" s="290"/>
      <c r="L989" s="290"/>
      <c r="M989" s="175"/>
      <c r="N989" s="281"/>
    </row>
    <row r="990" spans="1:14">
      <c r="A990" s="254"/>
      <c r="B990" s="260"/>
      <c r="C990" s="260"/>
      <c r="D990" s="291"/>
      <c r="E990" s="299" t="s">
        <v>238</v>
      </c>
      <c r="F990" s="296">
        <v>48.41</v>
      </c>
      <c r="G990" s="293" t="s">
        <v>163</v>
      </c>
      <c r="H990" s="255" t="str">
        <f>C989</f>
        <v>ED-51121</v>
      </c>
      <c r="I990" s="261"/>
      <c r="J990" s="261" t="s">
        <v>175</v>
      </c>
      <c r="K990" s="261"/>
      <c r="L990" s="261"/>
      <c r="M990" s="260"/>
      <c r="N990" s="281"/>
    </row>
    <row r="991" spans="1:14">
      <c r="A991" s="254"/>
      <c r="B991" s="260"/>
      <c r="C991" s="261"/>
      <c r="D991" s="263"/>
      <c r="E991" s="261"/>
      <c r="F991" s="261"/>
      <c r="G991" s="261"/>
      <c r="H991" s="260"/>
      <c r="I991" s="261"/>
      <c r="J991" s="261"/>
      <c r="K991" s="261"/>
      <c r="L991" s="261"/>
      <c r="M991" s="260"/>
      <c r="N991" s="281"/>
    </row>
    <row r="992" spans="1:14">
      <c r="A992" s="254"/>
      <c r="B992" s="260"/>
      <c r="C992" s="283"/>
      <c r="D992" s="323" t="s">
        <v>702</v>
      </c>
      <c r="E992" s="283">
        <f>M946</f>
        <v>64.62</v>
      </c>
      <c r="F992" s="260" t="s">
        <v>166</v>
      </c>
      <c r="G992" s="283">
        <v>0.7</v>
      </c>
      <c r="H992" s="260" t="s">
        <v>166</v>
      </c>
      <c r="I992" s="283">
        <v>1</v>
      </c>
      <c r="J992" s="309">
        <v>1</v>
      </c>
      <c r="K992" s="309">
        <v>1</v>
      </c>
      <c r="L992" s="260" t="s">
        <v>167</v>
      </c>
      <c r="M992" s="284">
        <f>ROUND(E992*G992*I992*J992*K992,2)</f>
        <v>45.23</v>
      </c>
      <c r="N992" s="307" t="str">
        <f>F989</f>
        <v>M3</v>
      </c>
    </row>
    <row r="993" spans="1:14">
      <c r="A993" s="254"/>
      <c r="B993" s="260"/>
      <c r="C993" s="261"/>
      <c r="D993" s="263"/>
      <c r="E993" s="261"/>
      <c r="F993" s="261"/>
      <c r="G993" s="261"/>
      <c r="H993" s="260"/>
      <c r="I993" s="261"/>
      <c r="J993" s="261"/>
      <c r="K993" s="261"/>
      <c r="L993" s="261"/>
      <c r="M993" s="260"/>
      <c r="N993" s="281"/>
    </row>
    <row r="994" spans="1:14">
      <c r="A994" s="254"/>
      <c r="B994" s="139" t="s">
        <v>51</v>
      </c>
      <c r="C994" s="135"/>
      <c r="D994" s="140" t="s">
        <v>703</v>
      </c>
      <c r="E994" s="283"/>
      <c r="F994" s="260"/>
      <c r="G994" s="283"/>
      <c r="H994" s="260"/>
      <c r="I994" s="283"/>
      <c r="J994" s="260"/>
      <c r="K994" s="260"/>
      <c r="L994" s="260"/>
      <c r="M994" s="284"/>
      <c r="N994" s="307"/>
    </row>
    <row r="995" spans="1:14">
      <c r="A995" s="324" t="s">
        <v>237</v>
      </c>
      <c r="B995" s="260"/>
      <c r="C995" s="283"/>
      <c r="D995" s="263"/>
      <c r="E995" s="283"/>
      <c r="F995" s="260"/>
      <c r="G995" s="283"/>
      <c r="H995" s="260"/>
      <c r="I995" s="283"/>
      <c r="J995" s="260"/>
      <c r="K995" s="260"/>
      <c r="L995" s="260"/>
      <c r="M995" s="284"/>
      <c r="N995" s="307"/>
    </row>
    <row r="996" spans="1:14" ht="66">
      <c r="A996" s="254"/>
      <c r="B996" s="128" t="s">
        <v>54</v>
      </c>
      <c r="C996" s="122" t="s">
        <v>704</v>
      </c>
      <c r="D996" s="126" t="s">
        <v>705</v>
      </c>
      <c r="E996" s="113"/>
      <c r="F996" s="127" t="s">
        <v>197</v>
      </c>
      <c r="G996" s="290"/>
      <c r="H996" s="290"/>
      <c r="I996" s="290"/>
      <c r="J996" s="290"/>
      <c r="K996" s="290"/>
      <c r="L996" s="290"/>
      <c r="M996" s="175"/>
      <c r="N996" s="281"/>
    </row>
    <row r="997" spans="1:14">
      <c r="A997" s="254"/>
      <c r="B997" s="260"/>
      <c r="C997" s="260"/>
      <c r="D997" s="291"/>
      <c r="E997" s="267" t="s">
        <v>179</v>
      </c>
      <c r="F997" s="296">
        <v>254.8</v>
      </c>
      <c r="G997" s="293" t="s">
        <v>163</v>
      </c>
      <c r="H997" s="255" t="str">
        <f>C996</f>
        <v>ED-20573</v>
      </c>
      <c r="I997" s="261"/>
      <c r="J997" s="261" t="s">
        <v>175</v>
      </c>
      <c r="K997" s="261"/>
      <c r="L997" s="261"/>
      <c r="M997" s="260"/>
      <c r="N997" s="281"/>
    </row>
    <row r="998" spans="1:14">
      <c r="A998" s="254"/>
      <c r="B998" s="260"/>
      <c r="C998" s="261"/>
      <c r="D998" s="263"/>
      <c r="E998" s="261"/>
      <c r="F998" s="261"/>
      <c r="G998" s="261"/>
      <c r="H998" s="260"/>
      <c r="I998" s="261"/>
      <c r="J998" s="261"/>
      <c r="K998" s="261"/>
      <c r="L998" s="261"/>
      <c r="M998" s="260"/>
      <c r="N998" s="281"/>
    </row>
    <row r="999" spans="1:14">
      <c r="A999" s="321"/>
      <c r="B999" s="260"/>
      <c r="C999" s="283"/>
      <c r="D999" s="323" t="s">
        <v>706</v>
      </c>
      <c r="E999" s="283">
        <v>26.5</v>
      </c>
      <c r="F999" s="260" t="s">
        <v>166</v>
      </c>
      <c r="G999" s="283">
        <v>44.5</v>
      </c>
      <c r="H999" s="260" t="s">
        <v>166</v>
      </c>
      <c r="I999" s="283">
        <v>1</v>
      </c>
      <c r="J999" s="309">
        <v>1</v>
      </c>
      <c r="K999" s="309">
        <v>1</v>
      </c>
      <c r="L999" s="260" t="s">
        <v>167</v>
      </c>
      <c r="M999" s="366">
        <f>ROUND(E999*G999*I999*J999*K999,2)</f>
        <v>1179.25</v>
      </c>
      <c r="N999" s="307" t="str">
        <f>F996</f>
        <v>M2</v>
      </c>
    </row>
    <row r="1000" spans="1:14">
      <c r="A1000" s="254"/>
      <c r="N1000" s="318"/>
    </row>
    <row r="1001" spans="1:14">
      <c r="A1001" s="324" t="s">
        <v>237</v>
      </c>
      <c r="B1001" s="260"/>
      <c r="C1001" s="283"/>
      <c r="D1001" s="263"/>
      <c r="E1001" s="283"/>
      <c r="F1001" s="260"/>
      <c r="G1001" s="283"/>
      <c r="H1001" s="260"/>
      <c r="I1001" s="283"/>
      <c r="J1001" s="260"/>
      <c r="K1001" s="260"/>
      <c r="L1001" s="260"/>
      <c r="M1001" s="284"/>
      <c r="N1001" s="307"/>
    </row>
    <row r="1002" spans="1:14" ht="39.6">
      <c r="A1002" s="254"/>
      <c r="B1002" s="128" t="s">
        <v>58</v>
      </c>
      <c r="C1002" s="122" t="s">
        <v>707</v>
      </c>
      <c r="D1002" s="126" t="s">
        <v>708</v>
      </c>
      <c r="E1002" s="113"/>
      <c r="F1002" s="127" t="s">
        <v>197</v>
      </c>
      <c r="G1002" s="290"/>
      <c r="H1002" s="290"/>
      <c r="I1002" s="290"/>
      <c r="J1002" s="290"/>
      <c r="K1002" s="290"/>
      <c r="L1002" s="290"/>
      <c r="M1002" s="175"/>
      <c r="N1002" s="281"/>
    </row>
    <row r="1003" spans="1:14">
      <c r="A1003" s="254"/>
      <c r="B1003" s="260"/>
      <c r="C1003" s="260"/>
      <c r="D1003" s="291"/>
      <c r="E1003" s="267" t="s">
        <v>179</v>
      </c>
      <c r="F1003" s="296">
        <v>94.63</v>
      </c>
      <c r="G1003" s="293" t="s">
        <v>163</v>
      </c>
      <c r="H1003" s="255" t="str">
        <f>C1002</f>
        <v>ED-13852</v>
      </c>
      <c r="I1003" s="261"/>
      <c r="J1003" s="261" t="s">
        <v>175</v>
      </c>
      <c r="K1003" s="261"/>
      <c r="L1003" s="261"/>
      <c r="M1003" s="260"/>
      <c r="N1003" s="281"/>
    </row>
    <row r="1004" spans="1:14">
      <c r="A1004" s="254"/>
      <c r="B1004" s="260"/>
      <c r="C1004" s="261"/>
      <c r="D1004" s="263"/>
      <c r="E1004" s="261"/>
      <c r="F1004" s="261"/>
      <c r="G1004" s="261"/>
      <c r="H1004" s="260"/>
      <c r="I1004" s="261"/>
      <c r="J1004" s="261"/>
      <c r="K1004" s="261"/>
      <c r="L1004" s="261"/>
      <c r="M1004" s="260"/>
      <c r="N1004" s="281"/>
    </row>
    <row r="1005" spans="1:14">
      <c r="A1005" s="254"/>
      <c r="B1005" s="260"/>
      <c r="C1005" s="283"/>
      <c r="D1005" s="323" t="s">
        <v>709</v>
      </c>
      <c r="E1005" s="283">
        <v>26.8</v>
      </c>
      <c r="F1005" s="260" t="s">
        <v>166</v>
      </c>
      <c r="G1005" s="283">
        <v>44.5</v>
      </c>
      <c r="H1005" s="260" t="s">
        <v>166</v>
      </c>
      <c r="I1005" s="283">
        <v>1</v>
      </c>
      <c r="J1005" s="309">
        <v>1</v>
      </c>
      <c r="K1005" s="309">
        <v>1</v>
      </c>
      <c r="L1005" s="260" t="s">
        <v>167</v>
      </c>
      <c r="M1005" s="367">
        <f>ROUND(E1005*G1005*I1005*J1005*K1005,2)</f>
        <v>1192.5999999999999</v>
      </c>
      <c r="N1005" s="313" t="str">
        <f>F1002</f>
        <v>M2</v>
      </c>
    </row>
    <row r="1006" spans="1:14">
      <c r="A1006" s="254"/>
      <c r="B1006" s="260"/>
      <c r="C1006" s="283"/>
      <c r="D1006" s="323" t="s">
        <v>710</v>
      </c>
      <c r="E1006" s="283">
        <v>44.5</v>
      </c>
      <c r="F1006" s="260" t="s">
        <v>166</v>
      </c>
      <c r="G1006" s="283">
        <v>2</v>
      </c>
      <c r="H1006" s="260" t="s">
        <v>166</v>
      </c>
      <c r="I1006" s="283">
        <v>1</v>
      </c>
      <c r="J1006" s="309">
        <v>1</v>
      </c>
      <c r="K1006" s="309">
        <v>2</v>
      </c>
      <c r="L1006" s="260" t="s">
        <v>167</v>
      </c>
      <c r="M1006" s="353">
        <f>ROUND(E1006*G1006*I1006*J1006*K1006,2)</f>
        <v>178</v>
      </c>
      <c r="N1006" s="313" t="str">
        <f>F996</f>
        <v>M2</v>
      </c>
    </row>
    <row r="1007" spans="1:14">
      <c r="A1007" s="254"/>
      <c r="B1007" s="260"/>
      <c r="C1007" s="283"/>
      <c r="D1007" s="323" t="s">
        <v>711</v>
      </c>
      <c r="E1007" s="283">
        <v>26.8</v>
      </c>
      <c r="F1007" s="260" t="s">
        <v>166</v>
      </c>
      <c r="G1007" s="283">
        <v>4</v>
      </c>
      <c r="H1007" s="260" t="s">
        <v>166</v>
      </c>
      <c r="I1007" s="283">
        <v>1</v>
      </c>
      <c r="J1007" s="309">
        <v>1</v>
      </c>
      <c r="K1007" s="309">
        <v>2</v>
      </c>
      <c r="L1007" s="260" t="s">
        <v>167</v>
      </c>
      <c r="M1007" s="353">
        <f>ROUND(E1007*G1007*I1007*J1007*K1007,2)</f>
        <v>214.4</v>
      </c>
      <c r="N1007" s="313" t="str">
        <f>F996</f>
        <v>M2</v>
      </c>
    </row>
    <row r="1008" spans="1:14">
      <c r="A1008" s="254"/>
      <c r="B1008" s="260"/>
      <c r="C1008" s="283"/>
      <c r="D1008" s="263"/>
      <c r="E1008" s="283"/>
      <c r="F1008" s="260"/>
      <c r="G1008" s="283"/>
      <c r="H1008" s="260"/>
      <c r="I1008" s="283"/>
      <c r="J1008" s="260"/>
      <c r="K1008" s="260"/>
      <c r="L1008" s="260"/>
      <c r="M1008" s="284"/>
      <c r="N1008" s="307"/>
    </row>
    <row r="1009" spans="1:14">
      <c r="A1009" s="321"/>
      <c r="B1009" s="260"/>
      <c r="C1009" s="283"/>
      <c r="D1009" s="263"/>
      <c r="E1009" s="283"/>
      <c r="F1009" s="260"/>
      <c r="G1009" s="283"/>
      <c r="H1009" s="260"/>
      <c r="I1009" s="283"/>
      <c r="J1009" s="260"/>
      <c r="K1009" s="329" t="s">
        <v>193</v>
      </c>
      <c r="L1009" s="260" t="s">
        <v>167</v>
      </c>
      <c r="M1009" s="368">
        <f>ROUND(SUM(M1005:M1008),2)</f>
        <v>1585</v>
      </c>
      <c r="N1009" s="317" t="str">
        <f>F1002</f>
        <v>M2</v>
      </c>
    </row>
    <row r="1010" spans="1:14">
      <c r="A1010" s="254"/>
      <c r="N1010" s="318"/>
    </row>
    <row r="1011" spans="1:14" ht="26.4">
      <c r="A1011" s="254"/>
      <c r="B1011" s="128" t="s">
        <v>61</v>
      </c>
      <c r="C1011" s="122" t="s">
        <v>712</v>
      </c>
      <c r="D1011" s="126" t="s">
        <v>713</v>
      </c>
      <c r="E1011" s="113"/>
      <c r="F1011" s="127" t="s">
        <v>190</v>
      </c>
      <c r="G1011" s="290"/>
      <c r="H1011" s="290"/>
      <c r="I1011" s="290"/>
      <c r="J1011" s="290"/>
      <c r="K1011" s="290"/>
      <c r="L1011" s="290"/>
      <c r="M1011" s="175"/>
      <c r="N1011" s="281"/>
    </row>
    <row r="1012" spans="1:14">
      <c r="A1012" s="254"/>
      <c r="B1012" s="260"/>
      <c r="C1012" s="260"/>
      <c r="D1012" s="291"/>
      <c r="E1012" s="267" t="s">
        <v>191</v>
      </c>
      <c r="F1012" s="296">
        <v>99.86</v>
      </c>
      <c r="G1012" s="293" t="s">
        <v>163</v>
      </c>
      <c r="H1012" s="255" t="str">
        <f>C1011</f>
        <v>ED-50652</v>
      </c>
      <c r="I1012" s="261"/>
      <c r="J1012" s="261" t="s">
        <v>175</v>
      </c>
      <c r="K1012" s="261"/>
      <c r="L1012" s="261"/>
      <c r="M1012" s="260"/>
      <c r="N1012" s="281"/>
    </row>
    <row r="1013" spans="1:14">
      <c r="A1013" s="254"/>
      <c r="B1013" s="260"/>
      <c r="C1013" s="261"/>
      <c r="D1013" s="384" t="s">
        <v>714</v>
      </c>
      <c r="E1013" s="261"/>
      <c r="F1013" s="261"/>
      <c r="G1013" s="261"/>
      <c r="H1013" s="260"/>
      <c r="I1013" s="261"/>
      <c r="J1013" s="261"/>
      <c r="K1013" s="261"/>
      <c r="L1013" s="261"/>
      <c r="M1013" s="260"/>
      <c r="N1013" s="281"/>
    </row>
    <row r="1014" spans="1:14">
      <c r="A1014" s="254"/>
      <c r="B1014" s="260"/>
      <c r="C1014" s="283"/>
      <c r="D1014" s="365" t="s">
        <v>715</v>
      </c>
      <c r="E1014" s="336">
        <v>44.5</v>
      </c>
      <c r="F1014" s="175" t="s">
        <v>166</v>
      </c>
      <c r="G1014" s="336">
        <v>1</v>
      </c>
      <c r="H1014" s="175" t="s">
        <v>166</v>
      </c>
      <c r="I1014" s="336">
        <v>1</v>
      </c>
      <c r="J1014" s="309">
        <v>1</v>
      </c>
      <c r="K1014" s="309">
        <v>2</v>
      </c>
      <c r="L1014" s="175" t="s">
        <v>167</v>
      </c>
      <c r="M1014" s="348">
        <f>ROUND(E1014*G1014*I1014*J1014*K1014,2)</f>
        <v>89</v>
      </c>
      <c r="N1014" s="349" t="str">
        <f>F1011</f>
        <v>M</v>
      </c>
    </row>
    <row r="1015" spans="1:14">
      <c r="A1015" s="254"/>
      <c r="B1015" s="260"/>
      <c r="C1015" s="260"/>
      <c r="D1015" s="267"/>
      <c r="E1015" s="260"/>
      <c r="F1015" s="260"/>
      <c r="G1015" s="260"/>
      <c r="H1015" s="260"/>
      <c r="I1015" s="260"/>
      <c r="J1015" s="260"/>
      <c r="K1015" s="260"/>
      <c r="L1015" s="260"/>
      <c r="M1015" s="260"/>
      <c r="N1015" s="281"/>
    </row>
    <row r="1016" spans="1:14">
      <c r="A1016" s="254"/>
      <c r="N1016" s="281"/>
    </row>
    <row r="1017" spans="1:14" ht="26.4">
      <c r="A1017" s="254"/>
      <c r="B1017" s="128" t="s">
        <v>63</v>
      </c>
      <c r="C1017" s="122" t="s">
        <v>716</v>
      </c>
      <c r="D1017" s="126" t="s">
        <v>717</v>
      </c>
      <c r="E1017" s="113"/>
      <c r="F1017" s="122" t="s">
        <v>190</v>
      </c>
      <c r="G1017" s="290"/>
      <c r="H1017" s="290"/>
      <c r="I1017" s="290"/>
      <c r="J1017" s="290"/>
      <c r="K1017" s="290"/>
      <c r="L1017" s="290"/>
      <c r="M1017" s="175"/>
      <c r="N1017" s="281"/>
    </row>
    <row r="1018" spans="1:14">
      <c r="A1018" s="254"/>
      <c r="B1018" s="260"/>
      <c r="C1018" s="260"/>
      <c r="D1018" s="291"/>
      <c r="E1018" s="299" t="s">
        <v>191</v>
      </c>
      <c r="F1018" s="296">
        <v>93.55</v>
      </c>
      <c r="G1018" s="293" t="s">
        <v>163</v>
      </c>
      <c r="H1018" s="255" t="str">
        <f>C1017</f>
        <v>ED-50668</v>
      </c>
      <c r="I1018" s="261"/>
      <c r="J1018" s="261" t="s">
        <v>175</v>
      </c>
      <c r="K1018" s="261"/>
      <c r="L1018" s="261"/>
      <c r="M1018" s="260"/>
      <c r="N1018" s="281"/>
    </row>
    <row r="1019" spans="1:14">
      <c r="A1019" s="254"/>
      <c r="B1019" s="260"/>
      <c r="C1019" s="261"/>
      <c r="D1019" s="263"/>
      <c r="E1019" s="261"/>
      <c r="F1019" s="261"/>
      <c r="G1019" s="261"/>
      <c r="H1019" s="260"/>
      <c r="I1019" s="261"/>
      <c r="J1019" s="261"/>
      <c r="K1019" s="261"/>
      <c r="L1019" s="261"/>
      <c r="M1019" s="260"/>
      <c r="N1019" s="281"/>
    </row>
    <row r="1020" spans="1:14">
      <c r="A1020" s="254"/>
      <c r="B1020" s="260"/>
      <c r="C1020" s="283"/>
      <c r="D1020" s="323" t="s">
        <v>718</v>
      </c>
      <c r="E1020" s="283">
        <v>8</v>
      </c>
      <c r="F1020" s="260" t="s">
        <v>166</v>
      </c>
      <c r="G1020" s="283">
        <v>1</v>
      </c>
      <c r="H1020" s="260" t="s">
        <v>166</v>
      </c>
      <c r="I1020" s="283">
        <v>1</v>
      </c>
      <c r="J1020" s="309">
        <v>9</v>
      </c>
      <c r="K1020" s="309">
        <v>2</v>
      </c>
      <c r="L1020" s="260" t="s">
        <v>167</v>
      </c>
      <c r="M1020" s="284">
        <f>ROUND(E1020*G1020*I1020*J1020*K1020,2)</f>
        <v>144</v>
      </c>
      <c r="N1020" s="307" t="str">
        <f>F1017</f>
        <v>M</v>
      </c>
    </row>
    <row r="1021" spans="1:14">
      <c r="A1021" s="254"/>
      <c r="B1021" s="255"/>
      <c r="C1021" s="261"/>
      <c r="D1021" s="173"/>
      <c r="E1021" s="283"/>
      <c r="F1021" s="260"/>
      <c r="G1021" s="283"/>
      <c r="H1021" s="260"/>
      <c r="I1021" s="283"/>
      <c r="J1021" s="260"/>
      <c r="K1021" s="260"/>
      <c r="L1021" s="260"/>
      <c r="M1021" s="284"/>
      <c r="N1021" s="307"/>
    </row>
    <row r="1022" spans="1:14">
      <c r="A1022" s="321"/>
      <c r="B1022" s="139" t="s">
        <v>719</v>
      </c>
      <c r="C1022" s="135"/>
      <c r="D1022" s="140" t="s">
        <v>720</v>
      </c>
      <c r="E1022" s="191"/>
      <c r="F1022" s="191"/>
      <c r="G1022" s="261"/>
      <c r="H1022" s="298"/>
      <c r="I1022" s="290"/>
      <c r="J1022" s="290"/>
      <c r="K1022" s="290"/>
      <c r="L1022" s="290"/>
      <c r="M1022" s="175"/>
      <c r="N1022" s="281"/>
    </row>
    <row r="1023" spans="1:14">
      <c r="A1023" s="254"/>
      <c r="N1023" s="318"/>
    </row>
    <row r="1024" spans="1:14">
      <c r="A1024" s="254"/>
      <c r="B1024" s="128" t="s">
        <v>721</v>
      </c>
      <c r="C1024" s="122" t="s">
        <v>722</v>
      </c>
      <c r="D1024" s="126" t="s">
        <v>723</v>
      </c>
      <c r="E1024" s="113"/>
      <c r="F1024" s="127" t="s">
        <v>197</v>
      </c>
      <c r="G1024" s="290"/>
      <c r="H1024" s="290"/>
      <c r="I1024" s="290"/>
      <c r="J1024" s="290"/>
      <c r="K1024" s="290"/>
      <c r="L1024" s="290"/>
      <c r="M1024" s="175"/>
      <c r="N1024" s="281"/>
    </row>
    <row r="1025" spans="1:14">
      <c r="A1025" s="254"/>
      <c r="B1025" s="260"/>
      <c r="C1025" s="260"/>
      <c r="D1025" s="291"/>
      <c r="E1025" s="267" t="s">
        <v>274</v>
      </c>
      <c r="F1025" s="296">
        <v>11.33</v>
      </c>
      <c r="G1025" s="293" t="s">
        <v>163</v>
      </c>
      <c r="H1025" s="255" t="str">
        <f>C1024</f>
        <v>ED-50533</v>
      </c>
      <c r="I1025" s="261"/>
      <c r="J1025" s="261" t="s">
        <v>175</v>
      </c>
      <c r="K1025" s="261"/>
      <c r="L1025" s="261"/>
      <c r="M1025" s="260"/>
      <c r="N1025" s="281"/>
    </row>
    <row r="1026" spans="1:14">
      <c r="A1026" s="254"/>
      <c r="B1026" s="260"/>
      <c r="C1026" s="261"/>
      <c r="D1026" s="263"/>
      <c r="E1026" s="261"/>
      <c r="F1026" s="261"/>
      <c r="G1026" s="261"/>
      <c r="H1026" s="260"/>
      <c r="I1026" s="261"/>
      <c r="J1026" s="261"/>
      <c r="K1026" s="261"/>
      <c r="L1026" s="261"/>
      <c r="M1026" s="260"/>
      <c r="N1026" s="281"/>
    </row>
    <row r="1027" spans="1:14">
      <c r="A1027" s="321"/>
      <c r="B1027" s="260"/>
      <c r="C1027" s="283"/>
      <c r="D1027" s="323" t="s">
        <v>724</v>
      </c>
      <c r="E1027" s="283">
        <v>10.15</v>
      </c>
      <c r="F1027" s="260" t="s">
        <v>166</v>
      </c>
      <c r="G1027" s="283">
        <v>28.7</v>
      </c>
      <c r="H1027" s="260" t="s">
        <v>166</v>
      </c>
      <c r="I1027" s="283">
        <v>1</v>
      </c>
      <c r="J1027" s="309">
        <v>1</v>
      </c>
      <c r="K1027" s="309">
        <v>1</v>
      </c>
      <c r="L1027" s="260" t="s">
        <v>167</v>
      </c>
      <c r="M1027" s="284">
        <f>ROUND(E1027*G1027*I1027*J1027*K1027,2)</f>
        <v>291.31</v>
      </c>
      <c r="N1027" s="307" t="str">
        <f>F1024</f>
        <v>M2</v>
      </c>
    </row>
    <row r="1028" spans="1:14">
      <c r="A1028" s="254"/>
      <c r="B1028" s="261"/>
      <c r="C1028" s="261"/>
      <c r="D1028" s="261"/>
      <c r="E1028" s="261"/>
      <c r="F1028" s="261"/>
      <c r="G1028" s="261"/>
      <c r="H1028" s="260"/>
      <c r="I1028" s="261"/>
      <c r="J1028" s="261"/>
      <c r="K1028" s="261"/>
      <c r="L1028" s="261"/>
      <c r="M1028" s="260"/>
      <c r="N1028" s="281"/>
    </row>
    <row r="1029" spans="1:14">
      <c r="A1029" s="254"/>
      <c r="B1029" s="261"/>
      <c r="C1029" s="261"/>
      <c r="D1029" s="261"/>
      <c r="E1029" s="261"/>
      <c r="F1029" s="261"/>
      <c r="G1029" s="261"/>
      <c r="H1029" s="260"/>
      <c r="I1029" s="261"/>
      <c r="J1029" s="261"/>
      <c r="K1029" s="261"/>
      <c r="L1029" s="261"/>
      <c r="M1029" s="260"/>
      <c r="N1029" s="281"/>
    </row>
    <row r="1030" spans="1:14">
      <c r="A1030" s="254"/>
      <c r="B1030" s="261"/>
      <c r="C1030" s="261"/>
      <c r="D1030" s="261"/>
      <c r="E1030" s="261"/>
      <c r="F1030" s="261"/>
      <c r="G1030" s="261"/>
      <c r="H1030" s="260"/>
      <c r="I1030" s="261"/>
      <c r="J1030" s="261"/>
      <c r="K1030" s="261"/>
      <c r="L1030" s="261"/>
      <c r="M1030" s="260"/>
      <c r="N1030" s="281"/>
    </row>
    <row r="1031" spans="1:14">
      <c r="A1031" s="254"/>
      <c r="B1031" s="261"/>
      <c r="C1031" s="261"/>
      <c r="D1031" s="261"/>
      <c r="E1031" s="261"/>
      <c r="F1031" s="261"/>
      <c r="G1031" s="261"/>
      <c r="H1031" s="260"/>
      <c r="I1031" s="261"/>
      <c r="J1031" s="261"/>
      <c r="K1031" s="261"/>
      <c r="L1031" s="261"/>
      <c r="M1031" s="260"/>
      <c r="N1031" s="281"/>
    </row>
    <row r="1032" spans="1:14" ht="39.6">
      <c r="A1032" s="254"/>
      <c r="B1032" s="128" t="s">
        <v>725</v>
      </c>
      <c r="C1032" s="122" t="s">
        <v>726</v>
      </c>
      <c r="D1032" s="126" t="s">
        <v>727</v>
      </c>
      <c r="E1032" s="113"/>
      <c r="F1032" s="127" t="s">
        <v>197</v>
      </c>
      <c r="G1032" s="290"/>
      <c r="H1032" s="290"/>
      <c r="I1032" s="290"/>
      <c r="J1032" s="290"/>
      <c r="K1032" s="290"/>
      <c r="L1032" s="290"/>
      <c r="M1032" s="175"/>
      <c r="N1032" s="281"/>
    </row>
    <row r="1033" spans="1:14">
      <c r="A1033" s="254"/>
      <c r="B1033" s="260"/>
      <c r="C1033" s="260"/>
      <c r="D1033" s="291"/>
      <c r="E1033" s="267" t="s">
        <v>274</v>
      </c>
      <c r="F1033" s="296">
        <v>5.77</v>
      </c>
      <c r="G1033" s="293" t="s">
        <v>163</v>
      </c>
      <c r="H1033" s="255" t="str">
        <f>C1032</f>
        <v>ED-51123</v>
      </c>
      <c r="I1033" s="261"/>
      <c r="J1033" s="261" t="s">
        <v>175</v>
      </c>
      <c r="K1033" s="261"/>
      <c r="L1033" s="261"/>
      <c r="M1033" s="260"/>
      <c r="N1033" s="281"/>
    </row>
    <row r="1034" spans="1:14">
      <c r="A1034" s="254"/>
      <c r="B1034" s="260"/>
      <c r="C1034" s="261"/>
      <c r="D1034" s="263"/>
      <c r="E1034" s="261"/>
      <c r="F1034" s="261"/>
      <c r="G1034" s="261"/>
      <c r="H1034" s="260"/>
      <c r="I1034" s="261"/>
      <c r="J1034" s="261"/>
      <c r="K1034" s="261"/>
      <c r="L1034" s="261"/>
      <c r="M1034" s="260"/>
      <c r="N1034" s="281"/>
    </row>
    <row r="1035" spans="1:14">
      <c r="A1035" s="254"/>
      <c r="B1035" s="260"/>
      <c r="C1035" s="283"/>
      <c r="D1035" s="323" t="s">
        <v>728</v>
      </c>
      <c r="E1035" s="283">
        <v>30.8</v>
      </c>
      <c r="F1035" s="260" t="s">
        <v>166</v>
      </c>
      <c r="G1035" s="283">
        <v>46.2</v>
      </c>
      <c r="H1035" s="260" t="s">
        <v>166</v>
      </c>
      <c r="I1035" s="283">
        <v>1</v>
      </c>
      <c r="J1035" s="309">
        <v>1</v>
      </c>
      <c r="K1035" s="309">
        <v>1</v>
      </c>
      <c r="L1035" s="260" t="s">
        <v>167</v>
      </c>
      <c r="M1035" s="353">
        <f>ROUND(E1035*G1035*I1035*J1035*K1035,2)</f>
        <v>1422.96</v>
      </c>
      <c r="N1035" s="313" t="str">
        <f>$F$1032</f>
        <v>M2</v>
      </c>
    </row>
    <row r="1036" spans="1:14">
      <c r="A1036" s="254"/>
      <c r="B1036" s="260"/>
      <c r="C1036" s="283"/>
      <c r="D1036" s="323" t="s">
        <v>729</v>
      </c>
      <c r="E1036" s="283">
        <v>10.15</v>
      </c>
      <c r="F1036" s="260" t="s">
        <v>166</v>
      </c>
      <c r="G1036" s="283">
        <v>28.7</v>
      </c>
      <c r="H1036" s="260" t="s">
        <v>166</v>
      </c>
      <c r="I1036" s="283">
        <v>1</v>
      </c>
      <c r="J1036" s="309">
        <v>1</v>
      </c>
      <c r="K1036" s="309">
        <v>-1</v>
      </c>
      <c r="L1036" s="260" t="s">
        <v>167</v>
      </c>
      <c r="M1036" s="353">
        <f>ROUND(E1036*G1036*I1036*J1036*K1036,2)</f>
        <v>-291.31</v>
      </c>
      <c r="N1036" s="313" t="str">
        <f t="shared" ref="N1036:N1040" si="53">$F$1032</f>
        <v>M2</v>
      </c>
    </row>
    <row r="1037" spans="1:14">
      <c r="A1037" s="254"/>
      <c r="B1037" s="260"/>
      <c r="C1037" s="283"/>
      <c r="D1037" s="323" t="s">
        <v>730</v>
      </c>
      <c r="E1037" s="283">
        <v>4.3</v>
      </c>
      <c r="F1037" s="260" t="s">
        <v>166</v>
      </c>
      <c r="G1037" s="283">
        <v>26</v>
      </c>
      <c r="H1037" s="260" t="s">
        <v>166</v>
      </c>
      <c r="I1037" s="283">
        <v>1</v>
      </c>
      <c r="J1037" s="309">
        <v>1</v>
      </c>
      <c r="K1037" s="309">
        <v>-1</v>
      </c>
      <c r="L1037" s="260" t="s">
        <v>167</v>
      </c>
      <c r="M1037" s="353">
        <f>ROUND(E1037*G1037*I1037*J1037*K1037,2)</f>
        <v>-111.8</v>
      </c>
      <c r="N1037" s="313" t="str">
        <f t="shared" si="53"/>
        <v>M2</v>
      </c>
    </row>
    <row r="1038" spans="1:14">
      <c r="A1038" s="254"/>
      <c r="B1038" s="260"/>
      <c r="C1038" s="283"/>
      <c r="D1038" s="323" t="s">
        <v>730</v>
      </c>
      <c r="E1038" s="283">
        <v>1.3</v>
      </c>
      <c r="F1038" s="260" t="s">
        <v>166</v>
      </c>
      <c r="G1038" s="283">
        <v>16.899999999999999</v>
      </c>
      <c r="H1038" s="260" t="s">
        <v>166</v>
      </c>
      <c r="I1038" s="283">
        <v>1</v>
      </c>
      <c r="J1038" s="309">
        <v>1</v>
      </c>
      <c r="K1038" s="309">
        <v>-1</v>
      </c>
      <c r="L1038" s="260" t="s">
        <v>167</v>
      </c>
      <c r="M1038" s="353">
        <f>ROUND(E1038*G1038*I1038*J1038*K1038,2)</f>
        <v>-21.97</v>
      </c>
      <c r="N1038" s="313" t="str">
        <f t="shared" si="53"/>
        <v>M2</v>
      </c>
    </row>
    <row r="1039" spans="1:14">
      <c r="A1039" s="254"/>
      <c r="B1039" s="260"/>
      <c r="C1039" s="283"/>
      <c r="D1039" s="323"/>
      <c r="E1039" s="283"/>
      <c r="F1039" s="260"/>
      <c r="G1039" s="283"/>
      <c r="H1039" s="260"/>
      <c r="I1039" s="283"/>
      <c r="J1039" s="260"/>
      <c r="K1039" s="260"/>
      <c r="L1039" s="260"/>
      <c r="M1039" s="353"/>
      <c r="N1039" s="313"/>
    </row>
    <row r="1040" spans="1:14">
      <c r="A1040" s="321"/>
      <c r="B1040" s="260"/>
      <c r="C1040" s="283"/>
      <c r="D1040" s="323"/>
      <c r="E1040" s="283"/>
      <c r="F1040" s="260"/>
      <c r="G1040" s="283"/>
      <c r="H1040" s="260"/>
      <c r="I1040" s="283"/>
      <c r="J1040" s="260"/>
      <c r="K1040" s="329" t="s">
        <v>193</v>
      </c>
      <c r="L1040" s="260" t="s">
        <v>167</v>
      </c>
      <c r="M1040" s="326">
        <f>ROUND(SUM(M1035:M1039),2)</f>
        <v>997.88</v>
      </c>
      <c r="N1040" s="307" t="str">
        <f t="shared" si="53"/>
        <v>M2</v>
      </c>
    </row>
    <row r="1041" spans="1:14">
      <c r="A1041" s="254"/>
      <c r="B1041" s="261"/>
      <c r="C1041" s="261"/>
      <c r="D1041" s="261"/>
      <c r="E1041" s="261"/>
      <c r="F1041" s="261"/>
      <c r="G1041" s="261"/>
      <c r="H1041" s="260"/>
      <c r="I1041" s="261"/>
      <c r="J1041" s="261"/>
      <c r="K1041" s="261"/>
      <c r="L1041" s="261"/>
      <c r="M1041" s="260"/>
      <c r="N1041" s="281"/>
    </row>
    <row r="1042" spans="1:14">
      <c r="A1042" s="254"/>
      <c r="B1042" s="128" t="s">
        <v>731</v>
      </c>
      <c r="C1042" s="122" t="s">
        <v>636</v>
      </c>
      <c r="D1042" s="126" t="s">
        <v>732</v>
      </c>
      <c r="E1042" s="113"/>
      <c r="F1042" s="122" t="s">
        <v>197</v>
      </c>
      <c r="G1042" s="290"/>
      <c r="H1042" s="290"/>
      <c r="I1042" s="290"/>
      <c r="J1042" s="290"/>
      <c r="K1042" s="290"/>
      <c r="L1042" s="290"/>
      <c r="M1042" s="175"/>
      <c r="N1042" s="281"/>
    </row>
    <row r="1043" spans="1:14">
      <c r="A1043" s="254"/>
      <c r="B1043" s="260"/>
      <c r="C1043" s="260"/>
      <c r="D1043" s="291"/>
      <c r="E1043" s="299" t="s">
        <v>179</v>
      </c>
      <c r="F1043" s="296">
        <v>3.74</v>
      </c>
      <c r="G1043" s="293" t="s">
        <v>163</v>
      </c>
      <c r="H1043" s="255" t="str">
        <f>C1042</f>
        <v>ED-50600</v>
      </c>
      <c r="I1043" s="261"/>
      <c r="J1043" s="261" t="s">
        <v>175</v>
      </c>
      <c r="K1043" s="261"/>
      <c r="L1043" s="261"/>
      <c r="M1043" s="260"/>
      <c r="N1043" s="281"/>
    </row>
    <row r="1044" spans="1:14">
      <c r="A1044" s="254"/>
      <c r="B1044" s="260"/>
      <c r="C1044" s="261"/>
      <c r="D1044" s="263"/>
      <c r="E1044" s="261"/>
      <c r="F1044" s="261"/>
      <c r="G1044" s="261"/>
      <c r="H1044" s="260"/>
      <c r="I1044" s="261"/>
      <c r="J1044" s="261"/>
      <c r="K1044" s="261"/>
      <c r="L1044" s="261"/>
      <c r="M1044" s="260"/>
      <c r="N1044" s="281"/>
    </row>
    <row r="1045" spans="1:14">
      <c r="A1045" s="321"/>
      <c r="B1045" s="260"/>
      <c r="C1045" s="283"/>
      <c r="D1045" s="323" t="s">
        <v>733</v>
      </c>
      <c r="E1045" s="283">
        <v>20.2</v>
      </c>
      <c r="F1045" s="260" t="s">
        <v>166</v>
      </c>
      <c r="G1045" s="283">
        <v>34.1</v>
      </c>
      <c r="H1045" s="260" t="s">
        <v>166</v>
      </c>
      <c r="I1045" s="283">
        <v>1</v>
      </c>
      <c r="J1045" s="309">
        <v>1</v>
      </c>
      <c r="K1045" s="309">
        <v>1</v>
      </c>
      <c r="L1045" s="260" t="s">
        <v>167</v>
      </c>
      <c r="M1045" s="284">
        <f>ROUND(E1045*G1045*I1045*J1045*K1045,2)</f>
        <v>688.82</v>
      </c>
      <c r="N1045" s="307" t="str">
        <f>F1042</f>
        <v>M2</v>
      </c>
    </row>
    <row r="1046" spans="1:14">
      <c r="A1046" s="254"/>
      <c r="N1046" s="318"/>
    </row>
    <row r="1047" spans="1:14" ht="26.4">
      <c r="A1047" s="254"/>
      <c r="B1047" s="128" t="s">
        <v>734</v>
      </c>
      <c r="C1047" s="122" t="s">
        <v>735</v>
      </c>
      <c r="D1047" s="126" t="s">
        <v>736</v>
      </c>
      <c r="E1047" s="113"/>
      <c r="F1047" s="127" t="s">
        <v>197</v>
      </c>
      <c r="G1047" s="290"/>
      <c r="H1047" s="290"/>
      <c r="I1047" s="290"/>
      <c r="J1047" s="290"/>
      <c r="K1047" s="290"/>
      <c r="L1047" s="290"/>
      <c r="M1047" s="175"/>
      <c r="N1047" s="281"/>
    </row>
    <row r="1048" spans="1:14">
      <c r="A1048" s="254"/>
      <c r="B1048" s="260"/>
      <c r="C1048" s="260"/>
      <c r="D1048" s="291"/>
      <c r="E1048" s="267" t="s">
        <v>274</v>
      </c>
      <c r="F1048" s="296">
        <v>9.35</v>
      </c>
      <c r="G1048" s="293" t="s">
        <v>163</v>
      </c>
      <c r="H1048" s="255" t="str">
        <f>C1047</f>
        <v>ED-8565</v>
      </c>
      <c r="I1048" s="261"/>
      <c r="J1048" s="261" t="s">
        <v>175</v>
      </c>
      <c r="K1048" s="261"/>
      <c r="L1048" s="261"/>
      <c r="M1048" s="260"/>
      <c r="N1048" s="281"/>
    </row>
    <row r="1049" spans="1:14">
      <c r="A1049" s="254"/>
      <c r="B1049" s="260"/>
      <c r="C1049" s="261"/>
      <c r="D1049" s="263"/>
      <c r="E1049" s="261"/>
      <c r="F1049" s="261"/>
      <c r="G1049" s="261"/>
      <c r="H1049" s="260"/>
      <c r="I1049" s="261"/>
      <c r="J1049" s="261"/>
      <c r="K1049" s="261"/>
      <c r="L1049" s="261"/>
      <c r="M1049" s="260"/>
      <c r="N1049" s="281"/>
    </row>
    <row r="1050" spans="1:14">
      <c r="A1050" s="254"/>
      <c r="B1050" s="260"/>
      <c r="C1050" s="283"/>
      <c r="D1050" s="323" t="s">
        <v>737</v>
      </c>
      <c r="E1050" s="283">
        <v>43.4</v>
      </c>
      <c r="F1050" s="260" t="s">
        <v>166</v>
      </c>
      <c r="G1050" s="283">
        <v>0.13</v>
      </c>
      <c r="H1050" s="260" t="s">
        <v>166</v>
      </c>
      <c r="I1050" s="283">
        <v>1</v>
      </c>
      <c r="J1050" s="309">
        <v>1</v>
      </c>
      <c r="K1050" s="309">
        <v>1</v>
      </c>
      <c r="L1050" s="260" t="s">
        <v>167</v>
      </c>
      <c r="M1050" s="353">
        <f>ROUND(E1050*G1050*I1050*J1050*K1050,2)</f>
        <v>5.64</v>
      </c>
      <c r="N1050" s="313" t="str">
        <f>$F$1032</f>
        <v>M2</v>
      </c>
    </row>
    <row r="1051" spans="1:14">
      <c r="A1051" s="254"/>
      <c r="B1051" s="260"/>
      <c r="C1051" s="283"/>
      <c r="D1051" s="323" t="s">
        <v>738</v>
      </c>
      <c r="E1051" s="283">
        <v>30.75</v>
      </c>
      <c r="F1051" s="260" t="s">
        <v>166</v>
      </c>
      <c r="G1051" s="283">
        <v>0.13</v>
      </c>
      <c r="H1051" s="260" t="s">
        <v>166</v>
      </c>
      <c r="I1051" s="283">
        <v>1</v>
      </c>
      <c r="J1051" s="309">
        <v>1</v>
      </c>
      <c r="K1051" s="309">
        <v>1</v>
      </c>
      <c r="L1051" s="260" t="s">
        <v>167</v>
      </c>
      <c r="M1051" s="353">
        <f>ROUND(E1051*G1051*I1051*J1051*K1051,2)</f>
        <v>4</v>
      </c>
      <c r="N1051" s="313" t="str">
        <f t="shared" ref="N1051:N1063" si="54">$F$1032</f>
        <v>M2</v>
      </c>
    </row>
    <row r="1052" spans="1:14">
      <c r="A1052" s="254"/>
      <c r="B1052" s="260"/>
      <c r="C1052" s="283"/>
      <c r="D1052" s="323" t="s">
        <v>739</v>
      </c>
      <c r="E1052" s="283">
        <v>17</v>
      </c>
      <c r="F1052" s="260" t="s">
        <v>166</v>
      </c>
      <c r="G1052" s="283">
        <v>0.1</v>
      </c>
      <c r="H1052" s="260" t="s">
        <v>166</v>
      </c>
      <c r="I1052" s="283">
        <v>1</v>
      </c>
      <c r="J1052" s="309">
        <v>1</v>
      </c>
      <c r="K1052" s="309">
        <v>1</v>
      </c>
      <c r="L1052" s="260" t="s">
        <v>167</v>
      </c>
      <c r="M1052" s="353">
        <f t="shared" ref="M1052:M1061" si="55">ROUND(E1052*G1052*I1052*J1052*K1052,2)</f>
        <v>1.7</v>
      </c>
      <c r="N1052" s="313" t="str">
        <f>$F$1125</f>
        <v>M3</v>
      </c>
    </row>
    <row r="1053" spans="1:14">
      <c r="A1053" s="254"/>
      <c r="B1053" s="260"/>
      <c r="C1053" s="283"/>
      <c r="D1053" s="323" t="s">
        <v>739</v>
      </c>
      <c r="E1053" s="283">
        <v>14</v>
      </c>
      <c r="F1053" s="260" t="s">
        <v>166</v>
      </c>
      <c r="G1053" s="283">
        <v>0.1</v>
      </c>
      <c r="H1053" s="260" t="s">
        <v>166</v>
      </c>
      <c r="I1053" s="283">
        <v>1</v>
      </c>
      <c r="J1053" s="309">
        <v>1</v>
      </c>
      <c r="K1053" s="309">
        <v>1</v>
      </c>
      <c r="L1053" s="260" t="s">
        <v>167</v>
      </c>
      <c r="M1053" s="353">
        <f t="shared" si="55"/>
        <v>1.4</v>
      </c>
      <c r="N1053" s="313" t="str">
        <f t="shared" ref="N1053:N1059" si="56">$F$1125</f>
        <v>M3</v>
      </c>
    </row>
    <row r="1054" spans="1:14">
      <c r="A1054" s="254"/>
      <c r="B1054" s="260"/>
      <c r="C1054" s="283"/>
      <c r="D1054" s="323" t="s">
        <v>739</v>
      </c>
      <c r="E1054" s="283">
        <v>17</v>
      </c>
      <c r="F1054" s="260" t="s">
        <v>166</v>
      </c>
      <c r="G1054" s="283">
        <v>0.1</v>
      </c>
      <c r="H1054" s="260" t="s">
        <v>166</v>
      </c>
      <c r="I1054" s="283">
        <v>1</v>
      </c>
      <c r="J1054" s="309">
        <v>1</v>
      </c>
      <c r="K1054" s="309">
        <v>1</v>
      </c>
      <c r="L1054" s="260" t="s">
        <v>167</v>
      </c>
      <c r="M1054" s="353">
        <f t="shared" si="55"/>
        <v>1.7</v>
      </c>
      <c r="N1054" s="313" t="str">
        <f t="shared" si="56"/>
        <v>M3</v>
      </c>
    </row>
    <row r="1055" spans="1:14">
      <c r="A1055" s="254"/>
      <c r="B1055" s="260"/>
      <c r="C1055" s="283"/>
      <c r="D1055" s="323" t="s">
        <v>739</v>
      </c>
      <c r="E1055" s="283">
        <v>14</v>
      </c>
      <c r="F1055" s="260" t="s">
        <v>166</v>
      </c>
      <c r="G1055" s="283">
        <v>0.1</v>
      </c>
      <c r="H1055" s="260" t="s">
        <v>166</v>
      </c>
      <c r="I1055" s="283">
        <v>1</v>
      </c>
      <c r="J1055" s="309">
        <v>1</v>
      </c>
      <c r="K1055" s="309">
        <v>1</v>
      </c>
      <c r="L1055" s="260" t="s">
        <v>167</v>
      </c>
      <c r="M1055" s="353">
        <f t="shared" si="55"/>
        <v>1.4</v>
      </c>
      <c r="N1055" s="313" t="str">
        <f t="shared" si="56"/>
        <v>M3</v>
      </c>
    </row>
    <row r="1056" spans="1:14">
      <c r="A1056" s="254"/>
      <c r="B1056" s="260"/>
      <c r="C1056" s="283"/>
      <c r="D1056" s="323" t="s">
        <v>739</v>
      </c>
      <c r="E1056" s="283">
        <v>13.8</v>
      </c>
      <c r="F1056" s="260" t="s">
        <v>166</v>
      </c>
      <c r="G1056" s="283">
        <v>0.1</v>
      </c>
      <c r="H1056" s="260" t="s">
        <v>166</v>
      </c>
      <c r="I1056" s="283">
        <v>1</v>
      </c>
      <c r="J1056" s="309">
        <v>1</v>
      </c>
      <c r="K1056" s="309">
        <v>1</v>
      </c>
      <c r="L1056" s="260" t="s">
        <v>167</v>
      </c>
      <c r="M1056" s="353">
        <f t="shared" si="55"/>
        <v>1.38</v>
      </c>
      <c r="N1056" s="313" t="str">
        <f t="shared" si="56"/>
        <v>M3</v>
      </c>
    </row>
    <row r="1057" spans="1:14">
      <c r="A1057" s="254"/>
      <c r="B1057" s="260"/>
      <c r="C1057" s="283"/>
      <c r="D1057" s="323" t="s">
        <v>739</v>
      </c>
      <c r="E1057" s="283">
        <v>16.5</v>
      </c>
      <c r="F1057" s="260" t="s">
        <v>166</v>
      </c>
      <c r="G1057" s="283">
        <v>0.1</v>
      </c>
      <c r="H1057" s="260" t="s">
        <v>166</v>
      </c>
      <c r="I1057" s="283">
        <v>1</v>
      </c>
      <c r="J1057" s="309">
        <v>1</v>
      </c>
      <c r="K1057" s="309">
        <v>1</v>
      </c>
      <c r="L1057" s="260" t="s">
        <v>167</v>
      </c>
      <c r="M1057" s="353">
        <f t="shared" si="55"/>
        <v>1.65</v>
      </c>
      <c r="N1057" s="313" t="str">
        <f t="shared" si="56"/>
        <v>M3</v>
      </c>
    </row>
    <row r="1058" spans="1:14">
      <c r="A1058" s="254"/>
      <c r="B1058" s="260"/>
      <c r="C1058" s="283"/>
      <c r="D1058" s="323" t="s">
        <v>739</v>
      </c>
      <c r="E1058" s="283">
        <v>13.8</v>
      </c>
      <c r="F1058" s="260" t="s">
        <v>166</v>
      </c>
      <c r="G1058" s="283">
        <v>0.1</v>
      </c>
      <c r="H1058" s="260" t="s">
        <v>166</v>
      </c>
      <c r="I1058" s="283">
        <v>1</v>
      </c>
      <c r="J1058" s="309">
        <v>1</v>
      </c>
      <c r="K1058" s="309">
        <v>1</v>
      </c>
      <c r="L1058" s="260" t="s">
        <v>167</v>
      </c>
      <c r="M1058" s="353">
        <f t="shared" si="55"/>
        <v>1.38</v>
      </c>
      <c r="N1058" s="313" t="str">
        <f t="shared" si="56"/>
        <v>M3</v>
      </c>
    </row>
    <row r="1059" spans="1:14">
      <c r="A1059" s="254"/>
      <c r="B1059" s="260"/>
      <c r="C1059" s="283"/>
      <c r="D1059" s="323" t="s">
        <v>739</v>
      </c>
      <c r="E1059" s="283">
        <v>16.5</v>
      </c>
      <c r="F1059" s="260" t="s">
        <v>166</v>
      </c>
      <c r="G1059" s="283">
        <v>0.1</v>
      </c>
      <c r="H1059" s="260" t="s">
        <v>166</v>
      </c>
      <c r="I1059" s="283">
        <v>1</v>
      </c>
      <c r="J1059" s="309">
        <v>1</v>
      </c>
      <c r="K1059" s="309">
        <v>1</v>
      </c>
      <c r="L1059" s="260" t="s">
        <v>167</v>
      </c>
      <c r="M1059" s="353">
        <f t="shared" si="55"/>
        <v>1.65</v>
      </c>
      <c r="N1059" s="313" t="str">
        <f t="shared" si="56"/>
        <v>M3</v>
      </c>
    </row>
    <row r="1060" spans="1:14">
      <c r="A1060" s="254"/>
      <c r="B1060" s="260"/>
      <c r="C1060" s="283"/>
      <c r="D1060" s="323" t="s">
        <v>740</v>
      </c>
      <c r="E1060" s="283">
        <v>0.4</v>
      </c>
      <c r="F1060" s="260" t="s">
        <v>166</v>
      </c>
      <c r="G1060" s="283">
        <v>0.1</v>
      </c>
      <c r="H1060" s="260" t="s">
        <v>166</v>
      </c>
      <c r="I1060" s="283">
        <v>1</v>
      </c>
      <c r="J1060" s="309">
        <v>4</v>
      </c>
      <c r="K1060" s="309">
        <v>2</v>
      </c>
      <c r="L1060" s="260" t="s">
        <v>167</v>
      </c>
      <c r="M1060" s="353">
        <f t="shared" si="55"/>
        <v>0.32</v>
      </c>
      <c r="N1060" s="313" t="str">
        <f t="shared" ref="N1060:N1061" si="57">$F$1032</f>
        <v>M2</v>
      </c>
    </row>
    <row r="1061" spans="1:14">
      <c r="A1061" s="254"/>
      <c r="B1061" s="260"/>
      <c r="C1061" s="283"/>
      <c r="D1061" s="323" t="s">
        <v>740</v>
      </c>
      <c r="E1061" s="283">
        <v>0.7</v>
      </c>
      <c r="F1061" s="260" t="s">
        <v>166</v>
      </c>
      <c r="G1061" s="283">
        <v>0.1</v>
      </c>
      <c r="H1061" s="260" t="s">
        <v>166</v>
      </c>
      <c r="I1061" s="283">
        <v>1</v>
      </c>
      <c r="J1061" s="309">
        <v>4</v>
      </c>
      <c r="K1061" s="309">
        <v>2</v>
      </c>
      <c r="L1061" s="260" t="s">
        <v>167</v>
      </c>
      <c r="M1061" s="353">
        <f t="shared" si="55"/>
        <v>0.56000000000000005</v>
      </c>
      <c r="N1061" s="313" t="str">
        <f t="shared" si="57"/>
        <v>M2</v>
      </c>
    </row>
    <row r="1062" spans="1:14">
      <c r="A1062" s="254"/>
      <c r="B1062" s="260"/>
      <c r="C1062" s="283"/>
      <c r="D1062" s="323"/>
      <c r="E1062" s="283"/>
      <c r="F1062" s="260"/>
      <c r="G1062" s="283"/>
      <c r="H1062" s="260"/>
      <c r="I1062" s="283"/>
      <c r="J1062" s="260"/>
      <c r="K1062" s="260"/>
      <c r="L1062" s="260"/>
      <c r="M1062" s="353"/>
      <c r="N1062" s="313"/>
    </row>
    <row r="1063" spans="1:14">
      <c r="A1063" s="254"/>
      <c r="B1063" s="260"/>
      <c r="C1063" s="283"/>
      <c r="D1063" s="323"/>
      <c r="E1063" s="283"/>
      <c r="F1063" s="260"/>
      <c r="G1063" s="283"/>
      <c r="H1063" s="260"/>
      <c r="I1063" s="283"/>
      <c r="J1063" s="260"/>
      <c r="K1063" s="329" t="s">
        <v>193</v>
      </c>
      <c r="L1063" s="260" t="s">
        <v>167</v>
      </c>
      <c r="M1063" s="326">
        <f>ROUND(SUM(M1050:M1062),2)</f>
        <v>22.78</v>
      </c>
      <c r="N1063" s="307" t="str">
        <f t="shared" si="54"/>
        <v>M2</v>
      </c>
    </row>
    <row r="1064" spans="1:14">
      <c r="A1064" s="254"/>
      <c r="B1064" s="260"/>
      <c r="C1064" s="283"/>
      <c r="D1064" s="323"/>
      <c r="E1064" s="283"/>
      <c r="F1064" s="260"/>
      <c r="G1064" s="283"/>
      <c r="H1064" s="260"/>
      <c r="I1064" s="283"/>
      <c r="J1064" s="260"/>
      <c r="K1064" s="329"/>
      <c r="L1064" s="260"/>
      <c r="M1064" s="326"/>
      <c r="N1064" s="307"/>
    </row>
    <row r="1065" spans="1:14" ht="39" customHeight="1">
      <c r="A1065" s="254"/>
      <c r="B1065" s="128" t="s">
        <v>741</v>
      </c>
      <c r="C1065" s="122" t="s">
        <v>742</v>
      </c>
      <c r="D1065" s="126" t="s">
        <v>743</v>
      </c>
      <c r="E1065" s="113"/>
      <c r="F1065" s="127" t="s">
        <v>197</v>
      </c>
      <c r="G1065" s="290"/>
      <c r="H1065" s="290"/>
      <c r="I1065" s="290"/>
      <c r="J1065" s="290"/>
      <c r="K1065" s="290"/>
      <c r="L1065" s="290"/>
      <c r="M1065" s="175"/>
      <c r="N1065" s="281"/>
    </row>
    <row r="1066" spans="1:14">
      <c r="A1066" s="254"/>
      <c r="B1066" s="260"/>
      <c r="C1066" s="260"/>
      <c r="D1066" s="291"/>
      <c r="E1066" s="267" t="s">
        <v>274</v>
      </c>
      <c r="F1066" s="296">
        <v>29.9</v>
      </c>
      <c r="G1066" s="293" t="s">
        <v>163</v>
      </c>
      <c r="H1066" s="255" t="str">
        <f>C1065</f>
        <v>ED-29582</v>
      </c>
      <c r="I1066" s="261"/>
      <c r="J1066" s="261" t="s">
        <v>175</v>
      </c>
      <c r="K1066" s="261"/>
      <c r="L1066" s="261"/>
      <c r="M1066" s="260"/>
      <c r="N1066" s="281"/>
    </row>
    <row r="1067" spans="1:14">
      <c r="A1067" s="254"/>
      <c r="B1067" s="260"/>
      <c r="C1067" s="261"/>
      <c r="D1067" s="263"/>
      <c r="E1067" s="261"/>
      <c r="F1067" s="261"/>
      <c r="G1067" s="261"/>
      <c r="H1067" s="260"/>
      <c r="I1067" s="261"/>
      <c r="J1067" s="261"/>
      <c r="K1067" s="261"/>
      <c r="L1067" s="261"/>
      <c r="M1067" s="260"/>
      <c r="N1067" s="281"/>
    </row>
    <row r="1068" spans="1:14">
      <c r="A1068" s="321"/>
      <c r="B1068" s="260"/>
      <c r="C1068" s="283"/>
      <c r="D1068" s="323" t="s">
        <v>733</v>
      </c>
      <c r="E1068" s="283">
        <v>20.2</v>
      </c>
      <c r="F1068" s="260" t="s">
        <v>166</v>
      </c>
      <c r="G1068" s="283">
        <v>34.1</v>
      </c>
      <c r="H1068" s="260" t="s">
        <v>166</v>
      </c>
      <c r="I1068" s="283">
        <v>1</v>
      </c>
      <c r="J1068" s="309">
        <v>1</v>
      </c>
      <c r="K1068" s="309">
        <v>1</v>
      </c>
      <c r="L1068" s="260" t="s">
        <v>167</v>
      </c>
      <c r="M1068" s="326">
        <f>ROUND(E1068*G1068*I1068*J1068*K1068,2)</f>
        <v>688.82</v>
      </c>
      <c r="N1068" s="307" t="str">
        <f t="shared" ref="N1068" si="58">$F$1032</f>
        <v>M2</v>
      </c>
    </row>
    <row r="1069" spans="1:14">
      <c r="A1069" s="254"/>
      <c r="B1069" s="261"/>
      <c r="C1069" s="261"/>
      <c r="D1069" s="261"/>
      <c r="E1069" s="261"/>
      <c r="F1069" s="261"/>
      <c r="G1069" s="261"/>
      <c r="H1069" s="260"/>
      <c r="I1069" s="261"/>
      <c r="J1069" s="261"/>
      <c r="K1069" s="261"/>
      <c r="L1069" s="261"/>
      <c r="M1069" s="260"/>
      <c r="N1069" s="281"/>
    </row>
    <row r="1070" spans="1:14" ht="26.4">
      <c r="A1070" s="254"/>
      <c r="B1070" s="128" t="s">
        <v>744</v>
      </c>
      <c r="C1070" s="122" t="s">
        <v>697</v>
      </c>
      <c r="D1070" s="126" t="s">
        <v>698</v>
      </c>
      <c r="E1070" s="113"/>
      <c r="F1070" s="122" t="s">
        <v>236</v>
      </c>
      <c r="G1070" s="290"/>
      <c r="H1070" s="290"/>
      <c r="I1070" s="290"/>
      <c r="J1070" s="290"/>
      <c r="K1070" s="290"/>
      <c r="L1070" s="290"/>
      <c r="M1070" s="369"/>
      <c r="N1070" s="281"/>
    </row>
    <row r="1071" spans="1:14">
      <c r="A1071" s="254"/>
      <c r="B1071" s="260"/>
      <c r="C1071" s="260"/>
      <c r="D1071" s="291"/>
      <c r="E1071" s="299" t="s">
        <v>238</v>
      </c>
      <c r="F1071" s="296">
        <v>670.8</v>
      </c>
      <c r="G1071" s="293" t="s">
        <v>163</v>
      </c>
      <c r="H1071" s="255" t="str">
        <f>C1070</f>
        <v>ED-49637</v>
      </c>
      <c r="I1071" s="261"/>
      <c r="J1071" s="261" t="s">
        <v>175</v>
      </c>
      <c r="K1071" s="261"/>
      <c r="L1071" s="261"/>
      <c r="M1071" s="260"/>
      <c r="N1071" s="281"/>
    </row>
    <row r="1072" spans="1:14">
      <c r="A1072" s="254"/>
      <c r="B1072" s="260"/>
      <c r="C1072" s="260"/>
      <c r="D1072" s="291"/>
      <c r="E1072" s="299"/>
      <c r="F1072" s="291"/>
      <c r="G1072" s="293"/>
      <c r="H1072" s="255"/>
      <c r="I1072" s="261"/>
      <c r="J1072" s="261"/>
      <c r="K1072" s="261"/>
      <c r="L1072" s="261"/>
      <c r="M1072" s="260"/>
      <c r="N1072" s="281"/>
    </row>
    <row r="1073" spans="1:14">
      <c r="A1073" s="254"/>
      <c r="B1073" s="260"/>
      <c r="C1073" s="260"/>
      <c r="D1073" s="291"/>
      <c r="E1073" s="299"/>
      <c r="F1073" s="291"/>
      <c r="G1073" s="293"/>
      <c r="H1073" s="255"/>
      <c r="I1073" s="261"/>
      <c r="J1073" s="261"/>
      <c r="K1073" s="261"/>
      <c r="L1073" s="261"/>
      <c r="M1073" s="260"/>
      <c r="N1073" s="281"/>
    </row>
    <row r="1074" spans="1:14">
      <c r="A1074" s="254"/>
      <c r="B1074" s="260"/>
      <c r="C1074" s="260"/>
      <c r="D1074" s="323" t="s">
        <v>745</v>
      </c>
      <c r="E1074" s="283">
        <v>30.75</v>
      </c>
      <c r="F1074" s="260" t="s">
        <v>166</v>
      </c>
      <c r="G1074" s="283">
        <v>46.2</v>
      </c>
      <c r="H1074" s="260" t="s">
        <v>166</v>
      </c>
      <c r="I1074" s="283">
        <v>0.13</v>
      </c>
      <c r="J1074" s="309">
        <v>1</v>
      </c>
      <c r="K1074" s="309">
        <v>1</v>
      </c>
      <c r="L1074" s="260" t="s">
        <v>167</v>
      </c>
      <c r="M1074" s="353">
        <f>ROUND(E1074*G1074*I1074*J1074*K1074,2)</f>
        <v>184.68</v>
      </c>
      <c r="N1074" s="313" t="str">
        <f>$F$1070</f>
        <v>M3</v>
      </c>
    </row>
    <row r="1075" spans="1:14">
      <c r="A1075" s="254"/>
      <c r="B1075" s="260"/>
      <c r="C1075" s="260"/>
      <c r="D1075" s="323" t="s">
        <v>730</v>
      </c>
      <c r="E1075" s="283">
        <v>4.3</v>
      </c>
      <c r="F1075" s="260" t="s">
        <v>166</v>
      </c>
      <c r="G1075" s="283">
        <v>26</v>
      </c>
      <c r="H1075" s="260" t="s">
        <v>166</v>
      </c>
      <c r="I1075" s="283">
        <v>0.13</v>
      </c>
      <c r="J1075" s="309">
        <v>1</v>
      </c>
      <c r="K1075" s="309">
        <v>-1</v>
      </c>
      <c r="L1075" s="260" t="s">
        <v>167</v>
      </c>
      <c r="M1075" s="353">
        <f>ROUND(E1075*G1075*I1075*J1075*K1075,2)</f>
        <v>-14.53</v>
      </c>
      <c r="N1075" s="313" t="str">
        <f t="shared" ref="N1075:N1078" si="59">$F$1070</f>
        <v>M3</v>
      </c>
    </row>
    <row r="1076" spans="1:14">
      <c r="A1076" s="254"/>
      <c r="B1076" s="260"/>
      <c r="C1076" s="260"/>
      <c r="D1076" s="323" t="s">
        <v>730</v>
      </c>
      <c r="E1076" s="283">
        <v>1.3</v>
      </c>
      <c r="F1076" s="260" t="s">
        <v>166</v>
      </c>
      <c r="G1076" s="283">
        <v>16.899999999999999</v>
      </c>
      <c r="H1076" s="260" t="s">
        <v>166</v>
      </c>
      <c r="I1076" s="283">
        <v>0.13</v>
      </c>
      <c r="J1076" s="309">
        <v>1</v>
      </c>
      <c r="K1076" s="309">
        <v>-1</v>
      </c>
      <c r="L1076" s="260" t="s">
        <v>167</v>
      </c>
      <c r="M1076" s="353">
        <f>ROUND(E1076*G1076*I1076*J1076*K1076,2)</f>
        <v>-2.86</v>
      </c>
      <c r="N1076" s="313" t="str">
        <f t="shared" si="59"/>
        <v>M3</v>
      </c>
    </row>
    <row r="1077" spans="1:14">
      <c r="A1077" s="254"/>
      <c r="B1077" s="260"/>
      <c r="C1077" s="261"/>
      <c r="D1077" s="323"/>
      <c r="E1077" s="283"/>
      <c r="F1077" s="260"/>
      <c r="G1077" s="283"/>
      <c r="H1077" s="260"/>
      <c r="I1077" s="283"/>
      <c r="J1077" s="260"/>
      <c r="K1077" s="260"/>
      <c r="L1077" s="260"/>
      <c r="M1077" s="353"/>
      <c r="N1077" s="313"/>
    </row>
    <row r="1078" spans="1:14">
      <c r="A1078" s="321"/>
      <c r="B1078" s="260"/>
      <c r="C1078" s="283"/>
      <c r="D1078" s="323"/>
      <c r="E1078" s="283"/>
      <c r="F1078" s="260"/>
      <c r="G1078" s="283"/>
      <c r="H1078" s="260"/>
      <c r="I1078" s="283"/>
      <c r="J1078" s="260"/>
      <c r="K1078" s="329" t="s">
        <v>193</v>
      </c>
      <c r="L1078" s="260" t="s">
        <v>167</v>
      </c>
      <c r="M1078" s="368">
        <f>ROUND(SUM(M1074:M1077),2)</f>
        <v>167.29</v>
      </c>
      <c r="N1078" s="317" t="str">
        <f t="shared" si="59"/>
        <v>M3</v>
      </c>
    </row>
    <row r="1079" spans="1:14">
      <c r="A1079" s="254"/>
      <c r="N1079" s="318"/>
    </row>
    <row r="1080" spans="1:14" ht="39.6">
      <c r="A1080" s="254"/>
      <c r="B1080" s="128" t="s">
        <v>746</v>
      </c>
      <c r="C1080" s="122" t="s">
        <v>747</v>
      </c>
      <c r="D1080" s="126" t="s">
        <v>748</v>
      </c>
      <c r="E1080" s="113"/>
      <c r="F1080" s="127" t="s">
        <v>197</v>
      </c>
      <c r="G1080" s="290"/>
      <c r="H1080" s="290"/>
      <c r="I1080" s="290"/>
      <c r="J1080" s="290"/>
      <c r="K1080" s="290"/>
      <c r="L1080" s="290"/>
      <c r="M1080" s="175"/>
      <c r="N1080" s="281"/>
    </row>
    <row r="1081" spans="1:14">
      <c r="A1081" s="254"/>
      <c r="B1081" s="260"/>
      <c r="C1081" s="260"/>
      <c r="D1081" s="291"/>
      <c r="E1081" s="267" t="s">
        <v>274</v>
      </c>
      <c r="F1081" s="296">
        <v>15.13</v>
      </c>
      <c r="G1081" s="293" t="s">
        <v>163</v>
      </c>
      <c r="H1081" s="255" t="str">
        <f>C1080</f>
        <v>ED-50619</v>
      </c>
      <c r="I1081" s="261"/>
      <c r="J1081" s="261" t="s">
        <v>175</v>
      </c>
      <c r="K1081" s="261"/>
      <c r="L1081" s="261"/>
      <c r="M1081" s="260"/>
      <c r="N1081" s="281"/>
    </row>
    <row r="1082" spans="1:14">
      <c r="A1082" s="254"/>
      <c r="B1082" s="260"/>
      <c r="C1082" s="260"/>
      <c r="D1082" s="323" t="s">
        <v>745</v>
      </c>
      <c r="E1082" s="283">
        <v>30.75</v>
      </c>
      <c r="F1082" s="260" t="s">
        <v>166</v>
      </c>
      <c r="G1082" s="283">
        <v>46.2</v>
      </c>
      <c r="H1082" s="260" t="s">
        <v>166</v>
      </c>
      <c r="I1082" s="283">
        <v>1</v>
      </c>
      <c r="J1082" s="309">
        <v>1</v>
      </c>
      <c r="K1082" s="309">
        <v>1</v>
      </c>
      <c r="L1082" s="260" t="s">
        <v>167</v>
      </c>
      <c r="M1082" s="353">
        <f>ROUND(E1082*G1082*I1082*J1082*K1082,2)</f>
        <v>1420.65</v>
      </c>
      <c r="N1082" s="313" t="str">
        <f>$F$1080</f>
        <v>M2</v>
      </c>
    </row>
    <row r="1083" spans="1:14">
      <c r="A1083" s="254"/>
      <c r="B1083" s="260"/>
      <c r="C1083" s="260"/>
      <c r="D1083" s="323" t="s">
        <v>730</v>
      </c>
      <c r="E1083" s="283">
        <v>4.3</v>
      </c>
      <c r="F1083" s="260" t="s">
        <v>166</v>
      </c>
      <c r="G1083" s="283">
        <v>26</v>
      </c>
      <c r="H1083" s="260" t="s">
        <v>166</v>
      </c>
      <c r="I1083" s="283">
        <v>1</v>
      </c>
      <c r="J1083" s="309">
        <v>1</v>
      </c>
      <c r="K1083" s="309">
        <v>-1</v>
      </c>
      <c r="L1083" s="260" t="s">
        <v>167</v>
      </c>
      <c r="M1083" s="353">
        <f>ROUND(E1083*G1083*I1083*J1083*K1083,2)</f>
        <v>-111.8</v>
      </c>
      <c r="N1083" s="313" t="str">
        <f t="shared" ref="N1083:N1086" si="60">$F$1080</f>
        <v>M2</v>
      </c>
    </row>
    <row r="1084" spans="1:14">
      <c r="A1084" s="254"/>
      <c r="B1084" s="260"/>
      <c r="C1084" s="260"/>
      <c r="D1084" s="323" t="s">
        <v>730</v>
      </c>
      <c r="E1084" s="283">
        <v>1.3</v>
      </c>
      <c r="F1084" s="260" t="s">
        <v>166</v>
      </c>
      <c r="G1084" s="283">
        <v>16.899999999999999</v>
      </c>
      <c r="H1084" s="260" t="s">
        <v>166</v>
      </c>
      <c r="I1084" s="283">
        <v>1</v>
      </c>
      <c r="J1084" s="309">
        <v>1</v>
      </c>
      <c r="K1084" s="309">
        <v>-1</v>
      </c>
      <c r="L1084" s="260" t="s">
        <v>167</v>
      </c>
      <c r="M1084" s="353">
        <f>ROUND(E1084*G1084*I1084*J1084*K1084,2)</f>
        <v>-21.97</v>
      </c>
      <c r="N1084" s="313" t="str">
        <f t="shared" si="60"/>
        <v>M2</v>
      </c>
    </row>
    <row r="1085" spans="1:14">
      <c r="A1085" s="254"/>
      <c r="B1085" s="260"/>
      <c r="C1085" s="261"/>
      <c r="D1085" s="323"/>
      <c r="E1085" s="283"/>
      <c r="F1085" s="260"/>
      <c r="G1085" s="283"/>
      <c r="H1085" s="260"/>
      <c r="I1085" s="283"/>
      <c r="J1085" s="260"/>
      <c r="K1085" s="260"/>
      <c r="L1085" s="260"/>
      <c r="M1085" s="353"/>
      <c r="N1085" s="313"/>
    </row>
    <row r="1086" spans="1:14">
      <c r="A1086" s="254"/>
      <c r="B1086" s="260"/>
      <c r="C1086" s="283"/>
      <c r="D1086" s="323"/>
      <c r="E1086" s="283"/>
      <c r="F1086" s="260"/>
      <c r="G1086" s="283"/>
      <c r="H1086" s="260"/>
      <c r="I1086" s="283"/>
      <c r="J1086" s="260"/>
      <c r="K1086" s="329" t="s">
        <v>193</v>
      </c>
      <c r="L1086" s="260" t="s">
        <v>167</v>
      </c>
      <c r="M1086" s="368">
        <f>ROUND(SUM(M1082:M1085),2)</f>
        <v>1286.8800000000001</v>
      </c>
      <c r="N1086" s="317" t="str">
        <f t="shared" si="60"/>
        <v>M2</v>
      </c>
    </row>
    <row r="1087" spans="1:14">
      <c r="A1087" s="254"/>
      <c r="B1087" s="260"/>
      <c r="C1087" s="283"/>
      <c r="D1087" s="263"/>
      <c r="E1087" s="283"/>
      <c r="F1087" s="260"/>
      <c r="G1087" s="283"/>
      <c r="H1087" s="260"/>
      <c r="I1087" s="283"/>
      <c r="J1087" s="260"/>
      <c r="K1087" s="260"/>
      <c r="L1087" s="260"/>
      <c r="M1087" s="284"/>
      <c r="N1087" s="307"/>
    </row>
    <row r="1088" spans="1:14" ht="39.6">
      <c r="A1088" s="254"/>
      <c r="B1088" s="128" t="s">
        <v>749</v>
      </c>
      <c r="C1088" s="122" t="s">
        <v>750</v>
      </c>
      <c r="D1088" s="126" t="s">
        <v>751</v>
      </c>
      <c r="E1088" s="113"/>
      <c r="F1088" s="127" t="s">
        <v>322</v>
      </c>
      <c r="G1088" s="290"/>
      <c r="H1088" s="290"/>
      <c r="I1088" s="290"/>
      <c r="J1088" s="290"/>
      <c r="K1088" s="290"/>
      <c r="L1088" s="290"/>
      <c r="M1088" s="175"/>
      <c r="N1088" s="281"/>
    </row>
    <row r="1089" spans="1:14">
      <c r="A1089" s="254"/>
      <c r="B1089" s="260"/>
      <c r="C1089" s="260"/>
      <c r="D1089" s="291"/>
      <c r="E1089" s="267" t="s">
        <v>323</v>
      </c>
      <c r="F1089" s="296">
        <v>462.07</v>
      </c>
      <c r="G1089" s="293" t="s">
        <v>163</v>
      </c>
      <c r="H1089" s="255" t="str">
        <f>C1088</f>
        <v>ED-51148</v>
      </c>
      <c r="I1089" s="261"/>
      <c r="J1089" s="261" t="s">
        <v>175</v>
      </c>
      <c r="K1089" s="261"/>
      <c r="L1089" s="261"/>
      <c r="M1089" s="260"/>
      <c r="N1089" s="281"/>
    </row>
    <row r="1090" spans="1:14">
      <c r="A1090" s="254"/>
      <c r="B1090" s="260"/>
      <c r="C1090" s="261"/>
      <c r="D1090" s="263"/>
      <c r="E1090" s="261"/>
      <c r="F1090" s="261"/>
      <c r="G1090" s="261"/>
      <c r="H1090" s="260"/>
      <c r="I1090" s="261"/>
      <c r="J1090" s="261"/>
      <c r="K1090" s="261"/>
      <c r="L1090" s="261"/>
      <c r="M1090" s="260"/>
      <c r="N1090" s="281"/>
    </row>
    <row r="1091" spans="1:14">
      <c r="A1091" s="254"/>
      <c r="B1091" s="260"/>
      <c r="C1091" s="283"/>
      <c r="D1091" s="323" t="s">
        <v>752</v>
      </c>
      <c r="E1091" s="283">
        <v>1</v>
      </c>
      <c r="F1091" s="260" t="s">
        <v>166</v>
      </c>
      <c r="G1091" s="283">
        <v>1</v>
      </c>
      <c r="H1091" s="260" t="s">
        <v>166</v>
      </c>
      <c r="I1091" s="283">
        <v>1</v>
      </c>
      <c r="J1091" s="309">
        <v>1</v>
      </c>
      <c r="K1091" s="309">
        <v>2</v>
      </c>
      <c r="L1091" s="260" t="s">
        <v>167</v>
      </c>
      <c r="M1091" s="284">
        <f>ROUND(E1091*G1091*I1091*J1091*K1091,2)</f>
        <v>2</v>
      </c>
      <c r="N1091" s="307" t="str">
        <f>F1088</f>
        <v>UNID.</v>
      </c>
    </row>
    <row r="1092" spans="1:14">
      <c r="A1092" s="324" t="s">
        <v>237</v>
      </c>
      <c r="B1092" s="261"/>
      <c r="C1092" s="261"/>
      <c r="D1092" s="261"/>
      <c r="E1092" s="261"/>
      <c r="F1092" s="261"/>
      <c r="G1092" s="261"/>
      <c r="H1092" s="260"/>
      <c r="I1092" s="261"/>
      <c r="J1092" s="261"/>
      <c r="K1092" s="261"/>
      <c r="L1092" s="261"/>
      <c r="M1092" s="260"/>
      <c r="N1092" s="281"/>
    </row>
    <row r="1093" spans="1:14" ht="26.4">
      <c r="A1093" s="254"/>
      <c r="B1093" s="128" t="s">
        <v>753</v>
      </c>
      <c r="C1093" s="122" t="s">
        <v>264</v>
      </c>
      <c r="D1093" s="142" t="s">
        <v>265</v>
      </c>
      <c r="E1093" s="113"/>
      <c r="F1093" s="122" t="s">
        <v>236</v>
      </c>
      <c r="G1093" s="290"/>
      <c r="H1093" s="290"/>
      <c r="I1093" s="290"/>
      <c r="J1093" s="290"/>
      <c r="K1093" s="290"/>
      <c r="L1093" s="290"/>
      <c r="M1093" s="175"/>
      <c r="N1093" s="281"/>
    </row>
    <row r="1094" spans="1:14">
      <c r="A1094" s="254"/>
      <c r="B1094" s="260"/>
      <c r="C1094" s="260"/>
      <c r="D1094" s="291"/>
      <c r="E1094" s="299" t="s">
        <v>238</v>
      </c>
      <c r="F1094" s="296">
        <v>3300.95</v>
      </c>
      <c r="G1094" s="293" t="s">
        <v>163</v>
      </c>
      <c r="H1094" s="255" t="str">
        <f>C1093</f>
        <v>ED-50842</v>
      </c>
      <c r="I1094" s="261"/>
      <c r="J1094" s="261" t="s">
        <v>175</v>
      </c>
      <c r="K1094" s="261"/>
      <c r="L1094" s="261"/>
      <c r="M1094" s="260"/>
      <c r="N1094" s="281"/>
    </row>
    <row r="1095" spans="1:14">
      <c r="A1095" s="254"/>
      <c r="B1095" s="260"/>
      <c r="C1095" s="261"/>
      <c r="D1095" s="263"/>
      <c r="E1095" s="261"/>
      <c r="F1095" s="261"/>
      <c r="G1095" s="261"/>
      <c r="H1095" s="260"/>
      <c r="I1095" s="261"/>
      <c r="J1095" s="261"/>
      <c r="K1095" s="261"/>
      <c r="L1095" s="261"/>
      <c r="M1095" s="260"/>
      <c r="N1095" s="281"/>
    </row>
    <row r="1096" spans="1:14">
      <c r="A1096" s="254"/>
      <c r="B1096" s="260"/>
      <c r="C1096" s="283"/>
      <c r="D1096" s="323" t="s">
        <v>754</v>
      </c>
      <c r="E1096" s="283">
        <v>0.15</v>
      </c>
      <c r="F1096" s="260" t="s">
        <v>166</v>
      </c>
      <c r="G1096" s="283">
        <v>0.2</v>
      </c>
      <c r="H1096" s="260" t="s">
        <v>166</v>
      </c>
      <c r="I1096" s="283">
        <v>1.5</v>
      </c>
      <c r="J1096" s="309">
        <v>9</v>
      </c>
      <c r="K1096" s="309">
        <v>2</v>
      </c>
      <c r="L1096" s="260" t="s">
        <v>167</v>
      </c>
      <c r="M1096" s="353">
        <f t="shared" ref="M1096:M1101" si="61">ROUND(E1096*G1096*I1096*J1096*K1096,2)</f>
        <v>0.81</v>
      </c>
      <c r="N1096" s="313" t="str">
        <f>$F$1093</f>
        <v>M3</v>
      </c>
    </row>
    <row r="1097" spans="1:14">
      <c r="A1097" s="254"/>
      <c r="B1097" s="260"/>
      <c r="C1097" s="283"/>
      <c r="D1097" s="323" t="s">
        <v>755</v>
      </c>
      <c r="E1097" s="283">
        <v>0.15</v>
      </c>
      <c r="F1097" s="260" t="s">
        <v>166</v>
      </c>
      <c r="G1097" s="283">
        <v>0.2</v>
      </c>
      <c r="H1097" s="260" t="s">
        <v>166</v>
      </c>
      <c r="I1097" s="283">
        <v>1.5</v>
      </c>
      <c r="J1097" s="309">
        <v>1</v>
      </c>
      <c r="K1097" s="309">
        <v>9</v>
      </c>
      <c r="L1097" s="260" t="s">
        <v>167</v>
      </c>
      <c r="M1097" s="353">
        <f t="shared" si="61"/>
        <v>0.41</v>
      </c>
      <c r="N1097" s="313" t="str">
        <f t="shared" ref="N1097:N1103" si="62">$F$1093</f>
        <v>M3</v>
      </c>
    </row>
    <row r="1098" spans="1:14">
      <c r="A1098" s="254"/>
      <c r="B1098" s="260"/>
      <c r="C1098" s="283"/>
      <c r="D1098" s="323" t="s">
        <v>756</v>
      </c>
      <c r="E1098" s="283">
        <v>0.15</v>
      </c>
      <c r="F1098" s="260" t="s">
        <v>166</v>
      </c>
      <c r="G1098" s="283">
        <v>0.2</v>
      </c>
      <c r="H1098" s="260" t="s">
        <v>166</v>
      </c>
      <c r="I1098" s="283">
        <v>0.5</v>
      </c>
      <c r="J1098" s="309">
        <v>15</v>
      </c>
      <c r="K1098" s="309">
        <v>2</v>
      </c>
      <c r="L1098" s="260" t="s">
        <v>167</v>
      </c>
      <c r="M1098" s="353">
        <f t="shared" si="61"/>
        <v>0.45</v>
      </c>
      <c r="N1098" s="313" t="str">
        <f t="shared" si="62"/>
        <v>M3</v>
      </c>
    </row>
    <row r="1099" spans="1:14">
      <c r="A1099" s="254"/>
      <c r="B1099" s="260"/>
      <c r="C1099" s="283"/>
      <c r="D1099" s="323" t="s">
        <v>757</v>
      </c>
      <c r="E1099" s="283">
        <v>0.15</v>
      </c>
      <c r="F1099" s="260" t="s">
        <v>166</v>
      </c>
      <c r="G1099" s="283">
        <v>0.2</v>
      </c>
      <c r="H1099" s="260" t="s">
        <v>166</v>
      </c>
      <c r="I1099" s="283">
        <v>0.5</v>
      </c>
      <c r="J1099" s="309">
        <v>1</v>
      </c>
      <c r="K1099" s="309">
        <v>12</v>
      </c>
      <c r="L1099" s="260" t="s">
        <v>167</v>
      </c>
      <c r="M1099" s="353">
        <f t="shared" si="61"/>
        <v>0.18</v>
      </c>
      <c r="N1099" s="313" t="str">
        <f t="shared" si="62"/>
        <v>M3</v>
      </c>
    </row>
    <row r="1100" spans="1:14">
      <c r="A1100" s="254"/>
      <c r="B1100" s="260"/>
      <c r="C1100" s="283"/>
      <c r="D1100" s="323" t="s">
        <v>758</v>
      </c>
      <c r="E1100" s="283">
        <v>0.15</v>
      </c>
      <c r="F1100" s="260" t="s">
        <v>166</v>
      </c>
      <c r="G1100" s="283">
        <v>0.2</v>
      </c>
      <c r="H1100" s="260" t="s">
        <v>166</v>
      </c>
      <c r="I1100" s="283">
        <v>1</v>
      </c>
      <c r="J1100" s="309">
        <v>9</v>
      </c>
      <c r="K1100" s="309">
        <v>2</v>
      </c>
      <c r="L1100" s="260" t="s">
        <v>167</v>
      </c>
      <c r="M1100" s="353">
        <f t="shared" si="61"/>
        <v>0.54</v>
      </c>
      <c r="N1100" s="313" t="str">
        <f t="shared" si="62"/>
        <v>M3</v>
      </c>
    </row>
    <row r="1101" spans="1:14">
      <c r="A1101" s="254"/>
      <c r="B1101" s="260"/>
      <c r="C1101" s="283"/>
      <c r="D1101" s="323" t="s">
        <v>758</v>
      </c>
      <c r="E1101" s="283">
        <v>0.15</v>
      </c>
      <c r="F1101" s="260" t="s">
        <v>166</v>
      </c>
      <c r="G1101" s="283">
        <v>0.2</v>
      </c>
      <c r="H1101" s="260" t="s">
        <v>166</v>
      </c>
      <c r="I1101" s="283">
        <v>0.5</v>
      </c>
      <c r="J1101" s="309">
        <v>9</v>
      </c>
      <c r="K1101" s="309">
        <v>2</v>
      </c>
      <c r="L1101" s="260" t="s">
        <v>167</v>
      </c>
      <c r="M1101" s="353">
        <f t="shared" si="61"/>
        <v>0.27</v>
      </c>
      <c r="N1101" s="313" t="str">
        <f t="shared" si="62"/>
        <v>M3</v>
      </c>
    </row>
    <row r="1102" spans="1:14">
      <c r="A1102" s="254"/>
      <c r="B1102" s="260"/>
      <c r="C1102" s="283"/>
      <c r="D1102" s="323"/>
      <c r="E1102" s="283"/>
      <c r="F1102" s="260"/>
      <c r="G1102" s="283"/>
      <c r="H1102" s="260"/>
      <c r="I1102" s="283"/>
      <c r="J1102" s="260"/>
      <c r="K1102" s="260"/>
      <c r="L1102" s="260"/>
      <c r="M1102" s="284"/>
      <c r="N1102" s="307"/>
    </row>
    <row r="1103" spans="1:14">
      <c r="A1103" s="254"/>
      <c r="B1103" s="260"/>
      <c r="C1103" s="283"/>
      <c r="D1103" s="323"/>
      <c r="E1103" s="283"/>
      <c r="F1103" s="260"/>
      <c r="G1103" s="283"/>
      <c r="H1103" s="260"/>
      <c r="I1103" s="283"/>
      <c r="J1103" s="260"/>
      <c r="K1103" s="329" t="s">
        <v>193</v>
      </c>
      <c r="L1103" s="260" t="s">
        <v>167</v>
      </c>
      <c r="M1103" s="326">
        <f>ROUND(SUM(M1096:M1102),2)</f>
        <v>2.66</v>
      </c>
      <c r="N1103" s="317" t="str">
        <f t="shared" si="62"/>
        <v>M3</v>
      </c>
    </row>
    <row r="1104" spans="1:14">
      <c r="A1104" s="254"/>
      <c r="B1104" s="260"/>
      <c r="C1104" s="283"/>
      <c r="D1104" s="323"/>
      <c r="E1104" s="283"/>
      <c r="F1104" s="260"/>
      <c r="G1104" s="283"/>
      <c r="H1104" s="260"/>
      <c r="I1104" s="283"/>
      <c r="J1104" s="260"/>
      <c r="K1104" s="329"/>
      <c r="L1104" s="260"/>
      <c r="M1104" s="326"/>
      <c r="N1104" s="317"/>
    </row>
    <row r="1105" spans="1:14">
      <c r="A1105" s="254"/>
      <c r="B1105" s="260"/>
      <c r="C1105" s="283"/>
      <c r="D1105" s="323"/>
      <c r="E1105" s="283"/>
      <c r="F1105" s="260"/>
      <c r="G1105" s="283"/>
      <c r="H1105" s="260"/>
      <c r="I1105" s="283"/>
      <c r="J1105" s="260"/>
      <c r="K1105" s="329"/>
      <c r="L1105" s="260"/>
      <c r="M1105" s="326"/>
      <c r="N1105" s="317"/>
    </row>
    <row r="1106" spans="1:14">
      <c r="A1106" s="254"/>
      <c r="B1106" s="260"/>
      <c r="C1106" s="283"/>
      <c r="D1106" s="323"/>
      <c r="E1106" s="283"/>
      <c r="F1106" s="260"/>
      <c r="G1106" s="283"/>
      <c r="H1106" s="260"/>
      <c r="I1106" s="283"/>
      <c r="J1106" s="260"/>
      <c r="K1106" s="329"/>
      <c r="L1106" s="260"/>
      <c r="M1106" s="326"/>
      <c r="N1106" s="317"/>
    </row>
    <row r="1107" spans="1:14">
      <c r="A1107" s="254"/>
      <c r="N1107" s="318"/>
    </row>
    <row r="1108" spans="1:14" ht="39.6">
      <c r="A1108" s="254"/>
      <c r="B1108" s="128" t="s">
        <v>759</v>
      </c>
      <c r="C1108" s="122" t="s">
        <v>760</v>
      </c>
      <c r="D1108" s="126" t="s">
        <v>761</v>
      </c>
      <c r="E1108" s="113"/>
      <c r="F1108" s="127" t="s">
        <v>197</v>
      </c>
      <c r="G1108" s="290"/>
      <c r="H1108" s="290"/>
      <c r="I1108" s="290"/>
      <c r="J1108" s="290"/>
      <c r="K1108" s="290"/>
      <c r="L1108" s="290"/>
      <c r="M1108" s="175"/>
      <c r="N1108" s="281"/>
    </row>
    <row r="1109" spans="1:14">
      <c r="A1109" s="254"/>
      <c r="B1109" s="260"/>
      <c r="C1109" s="260"/>
      <c r="D1109" s="291"/>
      <c r="E1109" s="267" t="s">
        <v>274</v>
      </c>
      <c r="F1109" s="296">
        <v>153.72999999999999</v>
      </c>
      <c r="G1109" s="293" t="s">
        <v>163</v>
      </c>
      <c r="H1109" s="255" t="str">
        <f>C1108</f>
        <v>ED-48216</v>
      </c>
      <c r="I1109" s="261"/>
      <c r="J1109" s="261" t="s">
        <v>175</v>
      </c>
      <c r="K1109" s="261"/>
      <c r="L1109" s="261"/>
      <c r="M1109" s="260"/>
      <c r="N1109" s="281"/>
    </row>
    <row r="1110" spans="1:14">
      <c r="A1110" s="254"/>
      <c r="B1110" s="260"/>
      <c r="C1110" s="261"/>
      <c r="D1110" s="263"/>
      <c r="E1110" s="261"/>
      <c r="F1110" s="261"/>
      <c r="G1110" s="261"/>
      <c r="H1110" s="260"/>
      <c r="I1110" s="261"/>
      <c r="J1110" s="261"/>
      <c r="K1110" s="261"/>
      <c r="L1110" s="261"/>
      <c r="M1110" s="260"/>
      <c r="N1110" s="281"/>
    </row>
    <row r="1111" spans="1:14">
      <c r="A1111" s="254"/>
      <c r="B1111" s="260"/>
      <c r="C1111" s="283"/>
      <c r="D1111" s="323" t="s">
        <v>762</v>
      </c>
      <c r="E1111" s="283">
        <v>39</v>
      </c>
      <c r="F1111" s="260" t="s">
        <v>166</v>
      </c>
      <c r="G1111" s="283">
        <v>1.5</v>
      </c>
      <c r="H1111" s="260" t="s">
        <v>166</v>
      </c>
      <c r="I1111" s="283">
        <v>1</v>
      </c>
      <c r="J1111" s="309">
        <v>1</v>
      </c>
      <c r="K1111" s="309">
        <v>2</v>
      </c>
      <c r="L1111" s="260" t="s">
        <v>167</v>
      </c>
      <c r="M1111" s="353">
        <f t="shared" ref="M1111:M1121" si="63">ROUND(E1111*G1111*I1111*J1111*K1111,2)</f>
        <v>117</v>
      </c>
      <c r="N1111" s="313" t="str">
        <f>$F$1032</f>
        <v>M2</v>
      </c>
    </row>
    <row r="1112" spans="1:14">
      <c r="A1112" s="254"/>
      <c r="B1112" s="260"/>
      <c r="C1112" s="283"/>
      <c r="D1112" s="323" t="s">
        <v>763</v>
      </c>
      <c r="E1112" s="283">
        <v>17</v>
      </c>
      <c r="F1112" s="260" t="s">
        <v>166</v>
      </c>
      <c r="G1112" s="283">
        <v>0.9</v>
      </c>
      <c r="H1112" s="260" t="s">
        <v>166</v>
      </c>
      <c r="I1112" s="283">
        <v>1</v>
      </c>
      <c r="J1112" s="309">
        <v>1</v>
      </c>
      <c r="K1112" s="309">
        <v>1</v>
      </c>
      <c r="L1112" s="260" t="s">
        <v>167</v>
      </c>
      <c r="M1112" s="353">
        <f t="shared" si="63"/>
        <v>15.3</v>
      </c>
      <c r="N1112" s="313" t="str">
        <f t="shared" ref="N1112:N1123" si="64">$F$1032</f>
        <v>M2</v>
      </c>
    </row>
    <row r="1113" spans="1:14">
      <c r="A1113" s="254"/>
      <c r="B1113" s="260"/>
      <c r="C1113" s="283"/>
      <c r="D1113" s="323" t="s">
        <v>763</v>
      </c>
      <c r="E1113" s="283">
        <v>14</v>
      </c>
      <c r="F1113" s="260" t="s">
        <v>166</v>
      </c>
      <c r="G1113" s="283">
        <v>0.9</v>
      </c>
      <c r="H1113" s="260" t="s">
        <v>166</v>
      </c>
      <c r="I1113" s="283">
        <v>1</v>
      </c>
      <c r="J1113" s="309">
        <v>1</v>
      </c>
      <c r="K1113" s="309">
        <v>1</v>
      </c>
      <c r="L1113" s="260" t="s">
        <v>167</v>
      </c>
      <c r="M1113" s="353">
        <f t="shared" si="63"/>
        <v>12.6</v>
      </c>
      <c r="N1113" s="313" t="str">
        <f t="shared" si="64"/>
        <v>M2</v>
      </c>
    </row>
    <row r="1114" spans="1:14">
      <c r="A1114" s="254"/>
      <c r="B1114" s="260"/>
      <c r="C1114" s="283"/>
      <c r="D1114" s="323" t="s">
        <v>763</v>
      </c>
      <c r="E1114" s="283">
        <v>17</v>
      </c>
      <c r="F1114" s="260" t="s">
        <v>166</v>
      </c>
      <c r="G1114" s="283">
        <v>0.4</v>
      </c>
      <c r="H1114" s="260" t="s">
        <v>166</v>
      </c>
      <c r="I1114" s="283">
        <v>1</v>
      </c>
      <c r="J1114" s="309">
        <v>1</v>
      </c>
      <c r="K1114" s="309">
        <v>1</v>
      </c>
      <c r="L1114" s="260" t="s">
        <v>167</v>
      </c>
      <c r="M1114" s="353">
        <f t="shared" si="63"/>
        <v>6.8</v>
      </c>
      <c r="N1114" s="313" t="str">
        <f t="shared" si="64"/>
        <v>M2</v>
      </c>
    </row>
    <row r="1115" spans="1:14">
      <c r="A1115" s="254"/>
      <c r="B1115" s="260"/>
      <c r="C1115" s="283"/>
      <c r="D1115" s="323" t="s">
        <v>763</v>
      </c>
      <c r="E1115" s="283">
        <v>14</v>
      </c>
      <c r="F1115" s="260" t="s">
        <v>166</v>
      </c>
      <c r="G1115" s="283">
        <v>0.4</v>
      </c>
      <c r="H1115" s="260" t="s">
        <v>166</v>
      </c>
      <c r="I1115" s="283">
        <v>1</v>
      </c>
      <c r="J1115" s="309">
        <v>1</v>
      </c>
      <c r="K1115" s="309">
        <v>1</v>
      </c>
      <c r="L1115" s="260" t="s">
        <v>167</v>
      </c>
      <c r="M1115" s="353">
        <f t="shared" si="63"/>
        <v>5.6</v>
      </c>
      <c r="N1115" s="313" t="str">
        <f t="shared" si="64"/>
        <v>M2</v>
      </c>
    </row>
    <row r="1116" spans="1:14">
      <c r="A1116" s="254"/>
      <c r="B1116" s="260"/>
      <c r="C1116" s="283"/>
      <c r="D1116" s="323" t="s">
        <v>763</v>
      </c>
      <c r="E1116" s="283">
        <v>13.8</v>
      </c>
      <c r="F1116" s="260" t="s">
        <v>166</v>
      </c>
      <c r="G1116" s="283">
        <v>0.9</v>
      </c>
      <c r="H1116" s="260" t="s">
        <v>166</v>
      </c>
      <c r="I1116" s="283">
        <v>1</v>
      </c>
      <c r="J1116" s="309">
        <v>1</v>
      </c>
      <c r="K1116" s="309">
        <v>1</v>
      </c>
      <c r="L1116" s="260" t="s">
        <v>167</v>
      </c>
      <c r="M1116" s="353">
        <f t="shared" si="63"/>
        <v>12.42</v>
      </c>
      <c r="N1116" s="313" t="str">
        <f t="shared" si="64"/>
        <v>M2</v>
      </c>
    </row>
    <row r="1117" spans="1:14">
      <c r="A1117" s="254"/>
      <c r="B1117" s="260"/>
      <c r="C1117" s="283"/>
      <c r="D1117" s="323" t="s">
        <v>763</v>
      </c>
      <c r="E1117" s="283">
        <v>16.5</v>
      </c>
      <c r="F1117" s="260" t="s">
        <v>166</v>
      </c>
      <c r="G1117" s="283">
        <v>0.9</v>
      </c>
      <c r="H1117" s="260" t="s">
        <v>166</v>
      </c>
      <c r="I1117" s="283">
        <v>1</v>
      </c>
      <c r="J1117" s="309">
        <v>1</v>
      </c>
      <c r="K1117" s="309">
        <v>1</v>
      </c>
      <c r="L1117" s="260" t="s">
        <v>167</v>
      </c>
      <c r="M1117" s="353">
        <f t="shared" si="63"/>
        <v>14.85</v>
      </c>
      <c r="N1117" s="313" t="str">
        <f t="shared" si="64"/>
        <v>M2</v>
      </c>
    </row>
    <row r="1118" spans="1:14">
      <c r="A1118" s="254"/>
      <c r="B1118" s="260"/>
      <c r="C1118" s="283"/>
      <c r="D1118" s="323" t="s">
        <v>763</v>
      </c>
      <c r="E1118" s="283">
        <v>13.8</v>
      </c>
      <c r="F1118" s="260" t="s">
        <v>166</v>
      </c>
      <c r="G1118" s="283">
        <v>0.4</v>
      </c>
      <c r="H1118" s="260" t="s">
        <v>166</v>
      </c>
      <c r="I1118" s="283">
        <v>1</v>
      </c>
      <c r="J1118" s="309">
        <v>1</v>
      </c>
      <c r="K1118" s="309">
        <v>1</v>
      </c>
      <c r="L1118" s="260" t="s">
        <v>167</v>
      </c>
      <c r="M1118" s="353">
        <f t="shared" si="63"/>
        <v>5.52</v>
      </c>
      <c r="N1118" s="313" t="str">
        <f t="shared" si="64"/>
        <v>M2</v>
      </c>
    </row>
    <row r="1119" spans="1:14">
      <c r="A1119" s="254"/>
      <c r="B1119" s="260"/>
      <c r="C1119" s="283"/>
      <c r="D1119" s="323" t="s">
        <v>763</v>
      </c>
      <c r="E1119" s="283">
        <v>16.5</v>
      </c>
      <c r="F1119" s="260" t="s">
        <v>166</v>
      </c>
      <c r="G1119" s="283">
        <v>0.4</v>
      </c>
      <c r="H1119" s="260" t="s">
        <v>166</v>
      </c>
      <c r="I1119" s="283">
        <v>1</v>
      </c>
      <c r="J1119" s="309">
        <v>1</v>
      </c>
      <c r="K1119" s="309">
        <v>1</v>
      </c>
      <c r="L1119" s="260" t="s">
        <v>167</v>
      </c>
      <c r="M1119" s="353">
        <f t="shared" si="63"/>
        <v>6.6</v>
      </c>
      <c r="N1119" s="313" t="str">
        <f t="shared" si="64"/>
        <v>M2</v>
      </c>
    </row>
    <row r="1120" spans="1:14">
      <c r="A1120" s="254"/>
      <c r="B1120" s="260"/>
      <c r="C1120" s="283"/>
      <c r="D1120" s="323" t="s">
        <v>764</v>
      </c>
      <c r="E1120" s="283">
        <v>0.4</v>
      </c>
      <c r="F1120" s="260" t="s">
        <v>166</v>
      </c>
      <c r="G1120" s="283">
        <v>0.9</v>
      </c>
      <c r="H1120" s="260" t="s">
        <v>166</v>
      </c>
      <c r="I1120" s="283">
        <v>1</v>
      </c>
      <c r="J1120" s="309">
        <v>4</v>
      </c>
      <c r="K1120" s="309">
        <v>2</v>
      </c>
      <c r="L1120" s="260" t="s">
        <v>167</v>
      </c>
      <c r="M1120" s="353">
        <f t="shared" si="63"/>
        <v>2.88</v>
      </c>
      <c r="N1120" s="313" t="str">
        <f t="shared" si="64"/>
        <v>M2</v>
      </c>
    </row>
    <row r="1121" spans="1:14">
      <c r="A1121" s="254"/>
      <c r="B1121" s="260"/>
      <c r="C1121" s="283"/>
      <c r="D1121" s="323" t="s">
        <v>764</v>
      </c>
      <c r="E1121" s="283">
        <v>0.7</v>
      </c>
      <c r="F1121" s="260" t="s">
        <v>166</v>
      </c>
      <c r="G1121" s="283">
        <v>0.4</v>
      </c>
      <c r="H1121" s="260" t="s">
        <v>166</v>
      </c>
      <c r="I1121" s="283">
        <v>1</v>
      </c>
      <c r="J1121" s="309">
        <v>4</v>
      </c>
      <c r="K1121" s="309">
        <v>2</v>
      </c>
      <c r="L1121" s="260" t="s">
        <v>167</v>
      </c>
      <c r="M1121" s="353">
        <f t="shared" si="63"/>
        <v>2.2400000000000002</v>
      </c>
      <c r="N1121" s="313" t="str">
        <f t="shared" si="64"/>
        <v>M2</v>
      </c>
    </row>
    <row r="1122" spans="1:14">
      <c r="A1122" s="254"/>
      <c r="B1122" s="260"/>
      <c r="C1122" s="283"/>
      <c r="D1122" s="323"/>
      <c r="E1122" s="283"/>
      <c r="F1122" s="260"/>
      <c r="G1122" s="283"/>
      <c r="H1122" s="260"/>
      <c r="I1122" s="283"/>
      <c r="J1122" s="260"/>
      <c r="K1122" s="260"/>
      <c r="L1122" s="260"/>
      <c r="M1122" s="284"/>
      <c r="N1122" s="317"/>
    </row>
    <row r="1123" spans="1:14">
      <c r="A1123" s="254"/>
      <c r="B1123" s="260"/>
      <c r="C1123" s="283"/>
      <c r="D1123" s="323"/>
      <c r="E1123" s="283"/>
      <c r="F1123" s="260"/>
      <c r="G1123" s="283"/>
      <c r="H1123" s="260"/>
      <c r="I1123" s="283"/>
      <c r="J1123" s="260"/>
      <c r="K1123" s="329" t="s">
        <v>193</v>
      </c>
      <c r="L1123" s="260" t="s">
        <v>167</v>
      </c>
      <c r="M1123" s="326">
        <f>ROUND(SUM(M1112:M1122),2)</f>
        <v>84.81</v>
      </c>
      <c r="N1123" s="317" t="str">
        <f t="shared" si="64"/>
        <v>M2</v>
      </c>
    </row>
    <row r="1124" spans="1:14">
      <c r="A1124" s="324" t="s">
        <v>237</v>
      </c>
      <c r="B1124" s="260"/>
      <c r="C1124" s="283"/>
      <c r="D1124" s="323"/>
      <c r="E1124" s="283"/>
      <c r="F1124" s="260"/>
      <c r="G1124" s="283"/>
      <c r="H1124" s="260"/>
      <c r="I1124" s="283"/>
      <c r="J1124" s="260"/>
      <c r="K1124" s="260"/>
      <c r="L1124" s="260"/>
      <c r="M1124" s="284"/>
      <c r="N1124" s="307"/>
    </row>
    <row r="1125" spans="1:14" ht="26.4">
      <c r="A1125" s="254"/>
      <c r="B1125" s="128" t="s">
        <v>765</v>
      </c>
      <c r="C1125" s="122" t="s">
        <v>257</v>
      </c>
      <c r="D1125" s="126" t="s">
        <v>258</v>
      </c>
      <c r="E1125" s="113"/>
      <c r="F1125" s="122" t="s">
        <v>236</v>
      </c>
      <c r="G1125" s="290"/>
      <c r="H1125" s="290"/>
      <c r="I1125" s="290"/>
      <c r="J1125" s="290"/>
      <c r="K1125" s="290"/>
      <c r="L1125" s="290"/>
      <c r="M1125" s="175"/>
      <c r="N1125" s="281"/>
    </row>
    <row r="1126" spans="1:14">
      <c r="A1126" s="254"/>
      <c r="B1126" s="260"/>
      <c r="C1126" s="260"/>
      <c r="D1126" s="291"/>
      <c r="E1126" s="299" t="s">
        <v>238</v>
      </c>
      <c r="F1126" s="296">
        <v>48.41</v>
      </c>
      <c r="G1126" s="293" t="s">
        <v>163</v>
      </c>
      <c r="H1126" s="255" t="str">
        <f>C1125</f>
        <v>ED-51121</v>
      </c>
      <c r="I1126" s="261"/>
      <c r="J1126" s="261" t="s">
        <v>175</v>
      </c>
      <c r="K1126" s="261"/>
      <c r="L1126" s="261"/>
      <c r="M1126" s="260"/>
      <c r="N1126" s="281"/>
    </row>
    <row r="1127" spans="1:14">
      <c r="A1127" s="254"/>
      <c r="B1127" s="260"/>
      <c r="C1127" s="261"/>
      <c r="D1127" s="263"/>
      <c r="E1127" s="261"/>
      <c r="F1127" s="261"/>
      <c r="G1127" s="261"/>
      <c r="H1127" s="260"/>
      <c r="I1127" s="261"/>
      <c r="J1127" s="261"/>
      <c r="K1127" s="261"/>
      <c r="L1127" s="261"/>
      <c r="M1127" s="260"/>
      <c r="N1127" s="281"/>
    </row>
    <row r="1128" spans="1:14">
      <c r="A1128" s="254"/>
      <c r="B1128" s="260"/>
      <c r="C1128" s="283"/>
      <c r="D1128" s="323" t="s">
        <v>766</v>
      </c>
      <c r="E1128" s="283">
        <v>17</v>
      </c>
      <c r="F1128" s="260" t="s">
        <v>166</v>
      </c>
      <c r="G1128" s="283">
        <v>0.9</v>
      </c>
      <c r="H1128" s="260" t="s">
        <v>166</v>
      </c>
      <c r="I1128" s="283">
        <v>0.3</v>
      </c>
      <c r="J1128" s="309">
        <v>1</v>
      </c>
      <c r="K1128" s="309">
        <v>1</v>
      </c>
      <c r="L1128" s="260" t="s">
        <v>167</v>
      </c>
      <c r="M1128" s="353">
        <f t="shared" ref="M1128:M1135" si="65">ROUND(E1128*G1128*I1128*J1128*K1128,2)</f>
        <v>4.59</v>
      </c>
      <c r="N1128" s="313" t="str">
        <f>$F$1125</f>
        <v>M3</v>
      </c>
    </row>
    <row r="1129" spans="1:14">
      <c r="A1129" s="254"/>
      <c r="B1129" s="260"/>
      <c r="C1129" s="283"/>
      <c r="D1129" s="323" t="s">
        <v>766</v>
      </c>
      <c r="E1129" s="283">
        <v>14</v>
      </c>
      <c r="F1129" s="260" t="s">
        <v>166</v>
      </c>
      <c r="G1129" s="283">
        <v>0.9</v>
      </c>
      <c r="H1129" s="260" t="s">
        <v>166</v>
      </c>
      <c r="I1129" s="283">
        <v>0.3</v>
      </c>
      <c r="J1129" s="309">
        <v>1</v>
      </c>
      <c r="K1129" s="309">
        <v>1</v>
      </c>
      <c r="L1129" s="260" t="s">
        <v>167</v>
      </c>
      <c r="M1129" s="353">
        <f t="shared" si="65"/>
        <v>3.78</v>
      </c>
      <c r="N1129" s="313" t="str">
        <f t="shared" ref="N1129:N1137" si="66">$F$1125</f>
        <v>M3</v>
      </c>
    </row>
    <row r="1130" spans="1:14">
      <c r="A1130" s="254"/>
      <c r="B1130" s="260"/>
      <c r="C1130" s="283"/>
      <c r="D1130" s="323" t="s">
        <v>766</v>
      </c>
      <c r="E1130" s="283">
        <v>17</v>
      </c>
      <c r="F1130" s="260" t="s">
        <v>166</v>
      </c>
      <c r="G1130" s="283">
        <v>0.4</v>
      </c>
      <c r="H1130" s="260" t="s">
        <v>166</v>
      </c>
      <c r="I1130" s="283">
        <v>0.55000000000000004</v>
      </c>
      <c r="J1130" s="309">
        <v>1</v>
      </c>
      <c r="K1130" s="309">
        <v>1</v>
      </c>
      <c r="L1130" s="260" t="s">
        <v>167</v>
      </c>
      <c r="M1130" s="353">
        <f t="shared" si="65"/>
        <v>3.74</v>
      </c>
      <c r="N1130" s="313" t="str">
        <f t="shared" si="66"/>
        <v>M3</v>
      </c>
    </row>
    <row r="1131" spans="1:14">
      <c r="A1131" s="254"/>
      <c r="B1131" s="260"/>
      <c r="C1131" s="283"/>
      <c r="D1131" s="323" t="s">
        <v>766</v>
      </c>
      <c r="E1131" s="283">
        <v>14</v>
      </c>
      <c r="F1131" s="260" t="s">
        <v>166</v>
      </c>
      <c r="G1131" s="283">
        <v>0.4</v>
      </c>
      <c r="H1131" s="260" t="s">
        <v>166</v>
      </c>
      <c r="I1131" s="283">
        <v>0.55000000000000004</v>
      </c>
      <c r="J1131" s="309">
        <v>1</v>
      </c>
      <c r="K1131" s="309">
        <v>1</v>
      </c>
      <c r="L1131" s="260" t="s">
        <v>167</v>
      </c>
      <c r="M1131" s="353">
        <f t="shared" si="65"/>
        <v>3.08</v>
      </c>
      <c r="N1131" s="313" t="str">
        <f t="shared" si="66"/>
        <v>M3</v>
      </c>
    </row>
    <row r="1132" spans="1:14">
      <c r="A1132" s="254"/>
      <c r="B1132" s="260"/>
      <c r="C1132" s="283"/>
      <c r="D1132" s="323" t="s">
        <v>766</v>
      </c>
      <c r="E1132" s="283">
        <v>13.8</v>
      </c>
      <c r="F1132" s="260" t="s">
        <v>166</v>
      </c>
      <c r="G1132" s="283">
        <v>0.9</v>
      </c>
      <c r="H1132" s="260" t="s">
        <v>166</v>
      </c>
      <c r="I1132" s="283">
        <v>0.3</v>
      </c>
      <c r="J1132" s="309">
        <v>1</v>
      </c>
      <c r="K1132" s="309">
        <v>1</v>
      </c>
      <c r="L1132" s="260" t="s">
        <v>167</v>
      </c>
      <c r="M1132" s="353">
        <f t="shared" si="65"/>
        <v>3.73</v>
      </c>
      <c r="N1132" s="313" t="str">
        <f t="shared" si="66"/>
        <v>M3</v>
      </c>
    </row>
    <row r="1133" spans="1:14">
      <c r="A1133" s="254"/>
      <c r="B1133" s="260"/>
      <c r="C1133" s="283"/>
      <c r="D1133" s="323" t="s">
        <v>766</v>
      </c>
      <c r="E1133" s="283">
        <v>16.5</v>
      </c>
      <c r="F1133" s="260" t="s">
        <v>166</v>
      </c>
      <c r="G1133" s="283">
        <v>0.9</v>
      </c>
      <c r="H1133" s="260" t="s">
        <v>166</v>
      </c>
      <c r="I1133" s="283">
        <v>0.3</v>
      </c>
      <c r="J1133" s="309">
        <v>1</v>
      </c>
      <c r="K1133" s="309">
        <v>1</v>
      </c>
      <c r="L1133" s="260" t="s">
        <v>167</v>
      </c>
      <c r="M1133" s="353">
        <f t="shared" si="65"/>
        <v>4.46</v>
      </c>
      <c r="N1133" s="313" t="str">
        <f t="shared" si="66"/>
        <v>M3</v>
      </c>
    </row>
    <row r="1134" spans="1:14">
      <c r="A1134" s="254"/>
      <c r="B1134" s="260"/>
      <c r="C1134" s="283"/>
      <c r="D1134" s="323" t="s">
        <v>766</v>
      </c>
      <c r="E1134" s="283">
        <v>13.8</v>
      </c>
      <c r="F1134" s="260" t="s">
        <v>166</v>
      </c>
      <c r="G1134" s="283">
        <v>0.4</v>
      </c>
      <c r="H1134" s="260" t="s">
        <v>166</v>
      </c>
      <c r="I1134" s="283">
        <v>0.55000000000000004</v>
      </c>
      <c r="J1134" s="309">
        <v>1</v>
      </c>
      <c r="K1134" s="309">
        <v>1</v>
      </c>
      <c r="L1134" s="260" t="s">
        <v>167</v>
      </c>
      <c r="M1134" s="353">
        <f t="shared" si="65"/>
        <v>3.04</v>
      </c>
      <c r="N1134" s="313" t="str">
        <f t="shared" si="66"/>
        <v>M3</v>
      </c>
    </row>
    <row r="1135" spans="1:14">
      <c r="A1135" s="254"/>
      <c r="B1135" s="260"/>
      <c r="C1135" s="283"/>
      <c r="D1135" s="323" t="s">
        <v>766</v>
      </c>
      <c r="E1135" s="283">
        <v>16.5</v>
      </c>
      <c r="F1135" s="260" t="s">
        <v>166</v>
      </c>
      <c r="G1135" s="283">
        <v>0.4</v>
      </c>
      <c r="H1135" s="260" t="s">
        <v>166</v>
      </c>
      <c r="I1135" s="283">
        <v>0.55000000000000004</v>
      </c>
      <c r="J1135" s="309">
        <v>1</v>
      </c>
      <c r="K1135" s="309">
        <v>1</v>
      </c>
      <c r="L1135" s="260" t="s">
        <v>167</v>
      </c>
      <c r="M1135" s="353">
        <f t="shared" si="65"/>
        <v>3.63</v>
      </c>
      <c r="N1135" s="313" t="str">
        <f t="shared" si="66"/>
        <v>M3</v>
      </c>
    </row>
    <row r="1136" spans="1:14">
      <c r="A1136" s="254"/>
      <c r="B1136" s="260"/>
      <c r="C1136" s="261"/>
      <c r="D1136" s="263"/>
      <c r="E1136" s="283"/>
      <c r="F1136" s="260"/>
      <c r="G1136" s="283"/>
      <c r="H1136" s="260"/>
      <c r="I1136" s="283"/>
      <c r="J1136" s="260"/>
      <c r="K1136" s="260"/>
      <c r="L1136" s="260"/>
      <c r="M1136" s="284"/>
      <c r="N1136" s="307"/>
    </row>
    <row r="1137" spans="1:14">
      <c r="A1137" s="254"/>
      <c r="B1137" s="297"/>
      <c r="C1137" s="261"/>
      <c r="D1137" s="140"/>
      <c r="E1137" s="191"/>
      <c r="F1137" s="191"/>
      <c r="G1137" s="261"/>
      <c r="H1137" s="298"/>
      <c r="I1137" s="290"/>
      <c r="J1137" s="290"/>
      <c r="K1137" s="329" t="s">
        <v>193</v>
      </c>
      <c r="L1137" s="295" t="s">
        <v>167</v>
      </c>
      <c r="M1137" s="316">
        <f>ROUND(SUM(M1127:M1136),2)</f>
        <v>30.05</v>
      </c>
      <c r="N1137" s="317" t="str">
        <f t="shared" si="66"/>
        <v>M3</v>
      </c>
    </row>
    <row r="1138" spans="1:14">
      <c r="A1138" s="254"/>
      <c r="B1138" s="260"/>
      <c r="C1138" s="283"/>
      <c r="D1138" s="323"/>
      <c r="E1138" s="283"/>
      <c r="F1138" s="260"/>
      <c r="G1138" s="283"/>
      <c r="H1138" s="260"/>
      <c r="I1138" s="283"/>
      <c r="J1138" s="260"/>
      <c r="K1138" s="329"/>
      <c r="L1138" s="260"/>
      <c r="M1138" s="326"/>
      <c r="N1138" s="317"/>
    </row>
    <row r="1139" spans="1:14" ht="26.4">
      <c r="A1139" s="254"/>
      <c r="B1139" s="128" t="s">
        <v>767</v>
      </c>
      <c r="C1139" s="122" t="s">
        <v>636</v>
      </c>
      <c r="D1139" s="126" t="s">
        <v>637</v>
      </c>
      <c r="E1139" s="113"/>
      <c r="F1139" s="127" t="s">
        <v>197</v>
      </c>
      <c r="G1139" s="290"/>
      <c r="H1139" s="290"/>
      <c r="I1139" s="290"/>
      <c r="J1139" s="290"/>
      <c r="K1139" s="290"/>
      <c r="L1139" s="290"/>
      <c r="M1139" s="175"/>
      <c r="N1139" s="281"/>
    </row>
    <row r="1140" spans="1:14">
      <c r="A1140" s="254"/>
      <c r="B1140" s="260"/>
      <c r="C1140" s="260"/>
      <c r="D1140" s="291"/>
      <c r="E1140" s="267" t="s">
        <v>274</v>
      </c>
      <c r="F1140" s="296">
        <v>3.74</v>
      </c>
      <c r="G1140" s="293" t="s">
        <v>163</v>
      </c>
      <c r="H1140" s="255" t="str">
        <f>C1139</f>
        <v>ED-50600</v>
      </c>
      <c r="I1140" s="261"/>
      <c r="J1140" s="261" t="s">
        <v>175</v>
      </c>
      <c r="K1140" s="261"/>
      <c r="L1140" s="261"/>
      <c r="M1140" s="260"/>
      <c r="N1140" s="281"/>
    </row>
    <row r="1141" spans="1:14">
      <c r="A1141" s="254"/>
      <c r="B1141" s="260"/>
      <c r="C1141" s="261"/>
      <c r="D1141" s="263"/>
      <c r="E1141" s="261"/>
      <c r="F1141" s="261"/>
      <c r="G1141" s="261"/>
      <c r="H1141" s="260"/>
      <c r="I1141" s="261"/>
      <c r="J1141" s="261"/>
      <c r="K1141" s="261"/>
      <c r="L1141" s="261"/>
      <c r="M1141" s="260"/>
      <c r="N1141" s="281"/>
    </row>
    <row r="1142" spans="1:14">
      <c r="A1142" s="254"/>
      <c r="B1142" s="260"/>
      <c r="C1142" s="283"/>
      <c r="D1142" s="323" t="s">
        <v>768</v>
      </c>
      <c r="E1142" s="283">
        <v>17</v>
      </c>
      <c r="F1142" s="260" t="s">
        <v>166</v>
      </c>
      <c r="G1142" s="283">
        <v>0.7</v>
      </c>
      <c r="H1142" s="260" t="s">
        <v>166</v>
      </c>
      <c r="I1142" s="283">
        <v>1</v>
      </c>
      <c r="J1142" s="309">
        <v>1</v>
      </c>
      <c r="K1142" s="309">
        <v>1</v>
      </c>
      <c r="L1142" s="260" t="s">
        <v>167</v>
      </c>
      <c r="M1142" s="353">
        <f t="shared" ref="M1142:M1149" si="67">ROUND(E1142*G1142*I1142*J1142*K1142,2)</f>
        <v>11.9</v>
      </c>
      <c r="N1142" s="313" t="str">
        <f>$F$1153</f>
        <v>M2</v>
      </c>
    </row>
    <row r="1143" spans="1:14">
      <c r="A1143" s="254"/>
      <c r="B1143" s="260"/>
      <c r="C1143" s="283"/>
      <c r="D1143" s="323" t="s">
        <v>768</v>
      </c>
      <c r="E1143" s="283">
        <v>14</v>
      </c>
      <c r="F1143" s="260" t="s">
        <v>166</v>
      </c>
      <c r="G1143" s="283">
        <v>0.7</v>
      </c>
      <c r="H1143" s="260" t="s">
        <v>166</v>
      </c>
      <c r="I1143" s="283">
        <v>1</v>
      </c>
      <c r="J1143" s="309">
        <v>1</v>
      </c>
      <c r="K1143" s="309">
        <v>1</v>
      </c>
      <c r="L1143" s="260" t="s">
        <v>167</v>
      </c>
      <c r="M1143" s="353">
        <f t="shared" si="67"/>
        <v>9.8000000000000007</v>
      </c>
      <c r="N1143" s="313" t="str">
        <f t="shared" ref="N1143:N1151" si="68">$F$1153</f>
        <v>M2</v>
      </c>
    </row>
    <row r="1144" spans="1:14">
      <c r="A1144" s="254"/>
      <c r="B1144" s="260"/>
      <c r="C1144" s="283"/>
      <c r="D1144" s="323" t="s">
        <v>768</v>
      </c>
      <c r="E1144" s="283">
        <v>17</v>
      </c>
      <c r="F1144" s="260" t="s">
        <v>166</v>
      </c>
      <c r="G1144" s="283">
        <v>0.4</v>
      </c>
      <c r="H1144" s="260" t="s">
        <v>166</v>
      </c>
      <c r="I1144" s="283">
        <v>1</v>
      </c>
      <c r="J1144" s="309">
        <v>1</v>
      </c>
      <c r="K1144" s="309">
        <v>1</v>
      </c>
      <c r="L1144" s="260" t="s">
        <v>167</v>
      </c>
      <c r="M1144" s="353">
        <f t="shared" si="67"/>
        <v>6.8</v>
      </c>
      <c r="N1144" s="313" t="str">
        <f t="shared" si="68"/>
        <v>M2</v>
      </c>
    </row>
    <row r="1145" spans="1:14">
      <c r="A1145" s="254"/>
      <c r="B1145" s="260"/>
      <c r="C1145" s="283"/>
      <c r="D1145" s="323" t="s">
        <v>768</v>
      </c>
      <c r="E1145" s="283">
        <v>14</v>
      </c>
      <c r="F1145" s="260" t="s">
        <v>166</v>
      </c>
      <c r="G1145" s="283">
        <v>0.4</v>
      </c>
      <c r="H1145" s="260" t="s">
        <v>166</v>
      </c>
      <c r="I1145" s="283">
        <v>1</v>
      </c>
      <c r="J1145" s="309">
        <v>1</v>
      </c>
      <c r="K1145" s="309">
        <v>1</v>
      </c>
      <c r="L1145" s="260" t="s">
        <v>167</v>
      </c>
      <c r="M1145" s="353">
        <f t="shared" si="67"/>
        <v>5.6</v>
      </c>
      <c r="N1145" s="313" t="str">
        <f t="shared" si="68"/>
        <v>M2</v>
      </c>
    </row>
    <row r="1146" spans="1:14">
      <c r="A1146" s="254"/>
      <c r="B1146" s="260"/>
      <c r="C1146" s="283"/>
      <c r="D1146" s="323" t="s">
        <v>768</v>
      </c>
      <c r="E1146" s="283">
        <v>13.8</v>
      </c>
      <c r="F1146" s="260" t="s">
        <v>166</v>
      </c>
      <c r="G1146" s="283">
        <v>0.7</v>
      </c>
      <c r="H1146" s="260" t="s">
        <v>166</v>
      </c>
      <c r="I1146" s="283">
        <v>1</v>
      </c>
      <c r="J1146" s="309">
        <v>1</v>
      </c>
      <c r="K1146" s="309">
        <v>1</v>
      </c>
      <c r="L1146" s="260" t="s">
        <v>167</v>
      </c>
      <c r="M1146" s="353">
        <f t="shared" si="67"/>
        <v>9.66</v>
      </c>
      <c r="N1146" s="313" t="str">
        <f t="shared" si="68"/>
        <v>M2</v>
      </c>
    </row>
    <row r="1147" spans="1:14">
      <c r="A1147" s="254"/>
      <c r="B1147" s="260"/>
      <c r="C1147" s="283"/>
      <c r="D1147" s="323" t="s">
        <v>768</v>
      </c>
      <c r="E1147" s="283">
        <v>16.5</v>
      </c>
      <c r="F1147" s="260" t="s">
        <v>166</v>
      </c>
      <c r="G1147" s="283">
        <v>0.7</v>
      </c>
      <c r="H1147" s="260" t="s">
        <v>166</v>
      </c>
      <c r="I1147" s="283">
        <v>1</v>
      </c>
      <c r="J1147" s="309">
        <v>1</v>
      </c>
      <c r="K1147" s="309">
        <v>1</v>
      </c>
      <c r="L1147" s="260" t="s">
        <v>167</v>
      </c>
      <c r="M1147" s="353">
        <f t="shared" si="67"/>
        <v>11.55</v>
      </c>
      <c r="N1147" s="313" t="str">
        <f t="shared" si="68"/>
        <v>M2</v>
      </c>
    </row>
    <row r="1148" spans="1:14">
      <c r="A1148" s="254"/>
      <c r="B1148" s="260"/>
      <c r="C1148" s="283"/>
      <c r="D1148" s="323" t="s">
        <v>768</v>
      </c>
      <c r="E1148" s="283">
        <v>13.8</v>
      </c>
      <c r="F1148" s="260" t="s">
        <v>166</v>
      </c>
      <c r="G1148" s="283">
        <v>0.4</v>
      </c>
      <c r="H1148" s="260" t="s">
        <v>166</v>
      </c>
      <c r="I1148" s="283">
        <v>1</v>
      </c>
      <c r="J1148" s="309">
        <v>1</v>
      </c>
      <c r="K1148" s="309">
        <v>1</v>
      </c>
      <c r="L1148" s="260" t="s">
        <v>167</v>
      </c>
      <c r="M1148" s="353">
        <f t="shared" si="67"/>
        <v>5.52</v>
      </c>
      <c r="N1148" s="313" t="str">
        <f t="shared" si="68"/>
        <v>M2</v>
      </c>
    </row>
    <row r="1149" spans="1:14">
      <c r="A1149" s="254"/>
      <c r="B1149" s="260"/>
      <c r="C1149" s="283"/>
      <c r="D1149" s="323" t="s">
        <v>768</v>
      </c>
      <c r="E1149" s="283">
        <v>16.5</v>
      </c>
      <c r="F1149" s="260" t="s">
        <v>166</v>
      </c>
      <c r="G1149" s="283">
        <v>0.4</v>
      </c>
      <c r="H1149" s="260" t="s">
        <v>166</v>
      </c>
      <c r="I1149" s="283">
        <v>1</v>
      </c>
      <c r="J1149" s="309">
        <v>1</v>
      </c>
      <c r="K1149" s="309">
        <v>1</v>
      </c>
      <c r="L1149" s="260" t="s">
        <v>167</v>
      </c>
      <c r="M1149" s="353">
        <f t="shared" si="67"/>
        <v>6.6</v>
      </c>
      <c r="N1149" s="313" t="str">
        <f t="shared" si="68"/>
        <v>M2</v>
      </c>
    </row>
    <row r="1150" spans="1:14">
      <c r="A1150" s="254"/>
      <c r="B1150" s="260"/>
      <c r="C1150" s="283"/>
      <c r="D1150" s="323"/>
      <c r="E1150" s="283"/>
      <c r="F1150" s="260"/>
      <c r="G1150" s="283"/>
      <c r="H1150" s="260"/>
      <c r="I1150" s="283"/>
      <c r="J1150" s="260"/>
      <c r="K1150" s="260"/>
      <c r="L1150" s="260"/>
      <c r="M1150" s="284"/>
      <c r="N1150" s="307"/>
    </row>
    <row r="1151" spans="1:14">
      <c r="A1151" s="321"/>
      <c r="B1151" s="370"/>
      <c r="C1151" s="371"/>
      <c r="D1151" s="372"/>
      <c r="E1151" s="371"/>
      <c r="F1151" s="370"/>
      <c r="G1151" s="371"/>
      <c r="H1151" s="370"/>
      <c r="I1151" s="371"/>
      <c r="J1151" s="370"/>
      <c r="K1151" s="373" t="s">
        <v>193</v>
      </c>
      <c r="L1151" s="370" t="s">
        <v>167</v>
      </c>
      <c r="M1151" s="374">
        <f>ROUND(SUM(M1142:M1150),2)</f>
        <v>67.430000000000007</v>
      </c>
      <c r="N1151" s="375" t="str">
        <f t="shared" si="68"/>
        <v>M2</v>
      </c>
    </row>
    <row r="1152" spans="1:14">
      <c r="A1152" s="254"/>
      <c r="B1152" s="261"/>
      <c r="C1152" s="261"/>
      <c r="D1152" s="261"/>
      <c r="E1152" s="261"/>
      <c r="F1152" s="261"/>
      <c r="G1152" s="261"/>
      <c r="H1152" s="260"/>
      <c r="I1152" s="261"/>
      <c r="J1152" s="261"/>
      <c r="K1152" s="261"/>
      <c r="L1152" s="261"/>
      <c r="M1152" s="260"/>
      <c r="N1152" s="281"/>
    </row>
    <row r="1153" spans="1:14" ht="39.6">
      <c r="A1153" s="254"/>
      <c r="B1153" s="128" t="s">
        <v>769</v>
      </c>
      <c r="C1153" s="122" t="s">
        <v>770</v>
      </c>
      <c r="D1153" s="126" t="s">
        <v>771</v>
      </c>
      <c r="E1153" s="113"/>
      <c r="F1153" s="127" t="s">
        <v>197</v>
      </c>
      <c r="G1153" s="290"/>
      <c r="H1153" s="290"/>
      <c r="I1153" s="290"/>
      <c r="J1153" s="290"/>
      <c r="K1153" s="290"/>
      <c r="L1153" s="290"/>
      <c r="M1153" s="175"/>
      <c r="N1153" s="281"/>
    </row>
    <row r="1154" spans="1:14">
      <c r="A1154" s="254"/>
      <c r="B1154" s="260"/>
      <c r="C1154" s="260"/>
      <c r="D1154" s="291"/>
      <c r="E1154" s="267" t="s">
        <v>274</v>
      </c>
      <c r="F1154" s="296">
        <v>142.91</v>
      </c>
      <c r="G1154" s="293" t="s">
        <v>163</v>
      </c>
      <c r="H1154" s="255" t="str">
        <f>C1153</f>
        <v>ED-50597</v>
      </c>
      <c r="I1154" s="261"/>
      <c r="J1154" s="261" t="s">
        <v>175</v>
      </c>
      <c r="K1154" s="261"/>
      <c r="L1154" s="261"/>
      <c r="M1154" s="260"/>
      <c r="N1154" s="281"/>
    </row>
    <row r="1155" spans="1:14">
      <c r="A1155" s="254"/>
      <c r="B1155" s="260"/>
      <c r="C1155" s="261"/>
      <c r="D1155" s="263"/>
      <c r="E1155" s="261"/>
      <c r="F1155" s="261"/>
      <c r="G1155" s="261"/>
      <c r="H1155" s="260"/>
      <c r="I1155" s="261"/>
      <c r="J1155" s="261"/>
      <c r="K1155" s="261"/>
      <c r="L1155" s="261"/>
      <c r="M1155" s="260"/>
      <c r="N1155" s="281"/>
    </row>
    <row r="1156" spans="1:14">
      <c r="A1156" s="254"/>
      <c r="B1156" s="260"/>
      <c r="C1156" s="283"/>
      <c r="D1156" s="323" t="s">
        <v>768</v>
      </c>
      <c r="E1156" s="283">
        <v>17</v>
      </c>
      <c r="F1156" s="260" t="s">
        <v>166</v>
      </c>
      <c r="G1156" s="283">
        <v>0.7</v>
      </c>
      <c r="H1156" s="260" t="s">
        <v>166</v>
      </c>
      <c r="I1156" s="283">
        <v>1</v>
      </c>
      <c r="J1156" s="309">
        <v>1</v>
      </c>
      <c r="K1156" s="309">
        <v>1</v>
      </c>
      <c r="L1156" s="260" t="s">
        <v>167</v>
      </c>
      <c r="M1156" s="353">
        <f t="shared" ref="M1156:M1163" si="69">ROUND(E1156*G1156*I1156*J1156*K1156,2)</f>
        <v>11.9</v>
      </c>
      <c r="N1156" s="313" t="str">
        <f>$F$1153</f>
        <v>M2</v>
      </c>
    </row>
    <row r="1157" spans="1:14">
      <c r="A1157" s="254"/>
      <c r="B1157" s="260"/>
      <c r="C1157" s="283"/>
      <c r="D1157" s="323" t="s">
        <v>768</v>
      </c>
      <c r="E1157" s="283">
        <v>14</v>
      </c>
      <c r="F1157" s="260" t="s">
        <v>166</v>
      </c>
      <c r="G1157" s="283">
        <v>0.7</v>
      </c>
      <c r="H1157" s="260" t="s">
        <v>166</v>
      </c>
      <c r="I1157" s="283">
        <v>1</v>
      </c>
      <c r="J1157" s="309">
        <v>1</v>
      </c>
      <c r="K1157" s="309">
        <v>1</v>
      </c>
      <c r="L1157" s="260" t="s">
        <v>167</v>
      </c>
      <c r="M1157" s="353">
        <f t="shared" si="69"/>
        <v>9.8000000000000007</v>
      </c>
      <c r="N1157" s="313" t="str">
        <f t="shared" ref="N1157:N1165" si="70">$F$1153</f>
        <v>M2</v>
      </c>
    </row>
    <row r="1158" spans="1:14">
      <c r="A1158" s="254"/>
      <c r="B1158" s="260"/>
      <c r="C1158" s="283"/>
      <c r="D1158" s="323" t="s">
        <v>768</v>
      </c>
      <c r="E1158" s="283">
        <v>17</v>
      </c>
      <c r="F1158" s="260" t="s">
        <v>166</v>
      </c>
      <c r="G1158" s="283">
        <v>0.4</v>
      </c>
      <c r="H1158" s="260" t="s">
        <v>166</v>
      </c>
      <c r="I1158" s="283">
        <v>1</v>
      </c>
      <c r="J1158" s="309">
        <v>1</v>
      </c>
      <c r="K1158" s="309">
        <v>1</v>
      </c>
      <c r="L1158" s="260" t="s">
        <v>167</v>
      </c>
      <c r="M1158" s="353">
        <f t="shared" si="69"/>
        <v>6.8</v>
      </c>
      <c r="N1158" s="313" t="str">
        <f t="shared" si="70"/>
        <v>M2</v>
      </c>
    </row>
    <row r="1159" spans="1:14">
      <c r="A1159" s="254"/>
      <c r="B1159" s="260"/>
      <c r="C1159" s="283"/>
      <c r="D1159" s="323" t="s">
        <v>768</v>
      </c>
      <c r="E1159" s="283">
        <v>14</v>
      </c>
      <c r="F1159" s="260" t="s">
        <v>166</v>
      </c>
      <c r="G1159" s="283">
        <v>0.4</v>
      </c>
      <c r="H1159" s="260" t="s">
        <v>166</v>
      </c>
      <c r="I1159" s="283">
        <v>1</v>
      </c>
      <c r="J1159" s="309">
        <v>1</v>
      </c>
      <c r="K1159" s="309">
        <v>1</v>
      </c>
      <c r="L1159" s="260" t="s">
        <v>167</v>
      </c>
      <c r="M1159" s="353">
        <f t="shared" si="69"/>
        <v>5.6</v>
      </c>
      <c r="N1159" s="313" t="str">
        <f t="shared" si="70"/>
        <v>M2</v>
      </c>
    </row>
    <row r="1160" spans="1:14">
      <c r="A1160" s="254"/>
      <c r="B1160" s="260"/>
      <c r="C1160" s="283"/>
      <c r="D1160" s="323" t="s">
        <v>768</v>
      </c>
      <c r="E1160" s="283">
        <v>13.8</v>
      </c>
      <c r="F1160" s="260" t="s">
        <v>166</v>
      </c>
      <c r="G1160" s="283">
        <v>0.7</v>
      </c>
      <c r="H1160" s="260" t="s">
        <v>166</v>
      </c>
      <c r="I1160" s="283">
        <v>1</v>
      </c>
      <c r="J1160" s="309">
        <v>1</v>
      </c>
      <c r="K1160" s="309">
        <v>1</v>
      </c>
      <c r="L1160" s="260" t="s">
        <v>167</v>
      </c>
      <c r="M1160" s="353">
        <f t="shared" si="69"/>
        <v>9.66</v>
      </c>
      <c r="N1160" s="313" t="str">
        <f t="shared" si="70"/>
        <v>M2</v>
      </c>
    </row>
    <row r="1161" spans="1:14">
      <c r="A1161" s="254"/>
      <c r="B1161" s="260"/>
      <c r="C1161" s="283"/>
      <c r="D1161" s="323" t="s">
        <v>768</v>
      </c>
      <c r="E1161" s="283">
        <v>16.5</v>
      </c>
      <c r="F1161" s="260" t="s">
        <v>166</v>
      </c>
      <c r="G1161" s="283">
        <v>0.7</v>
      </c>
      <c r="H1161" s="260" t="s">
        <v>166</v>
      </c>
      <c r="I1161" s="283">
        <v>1</v>
      </c>
      <c r="J1161" s="309">
        <v>1</v>
      </c>
      <c r="K1161" s="309">
        <v>1</v>
      </c>
      <c r="L1161" s="260" t="s">
        <v>167</v>
      </c>
      <c r="M1161" s="353">
        <f t="shared" si="69"/>
        <v>11.55</v>
      </c>
      <c r="N1161" s="313" t="str">
        <f t="shared" si="70"/>
        <v>M2</v>
      </c>
    </row>
    <row r="1162" spans="1:14">
      <c r="A1162" s="254"/>
      <c r="B1162" s="260"/>
      <c r="C1162" s="283"/>
      <c r="D1162" s="323" t="s">
        <v>768</v>
      </c>
      <c r="E1162" s="283">
        <v>13.8</v>
      </c>
      <c r="F1162" s="260" t="s">
        <v>166</v>
      </c>
      <c r="G1162" s="283">
        <v>0.4</v>
      </c>
      <c r="H1162" s="260" t="s">
        <v>166</v>
      </c>
      <c r="I1162" s="283">
        <v>1</v>
      </c>
      <c r="J1162" s="309">
        <v>1</v>
      </c>
      <c r="K1162" s="309">
        <v>1</v>
      </c>
      <c r="L1162" s="260" t="s">
        <v>167</v>
      </c>
      <c r="M1162" s="353">
        <f t="shared" si="69"/>
        <v>5.52</v>
      </c>
      <c r="N1162" s="313" t="str">
        <f t="shared" si="70"/>
        <v>M2</v>
      </c>
    </row>
    <row r="1163" spans="1:14">
      <c r="A1163" s="254"/>
      <c r="B1163" s="260"/>
      <c r="C1163" s="283"/>
      <c r="D1163" s="323" t="s">
        <v>768</v>
      </c>
      <c r="E1163" s="283">
        <v>16.5</v>
      </c>
      <c r="F1163" s="260" t="s">
        <v>166</v>
      </c>
      <c r="G1163" s="283">
        <v>0.4</v>
      </c>
      <c r="H1163" s="260" t="s">
        <v>166</v>
      </c>
      <c r="I1163" s="283">
        <v>1</v>
      </c>
      <c r="J1163" s="309">
        <v>1</v>
      </c>
      <c r="K1163" s="309">
        <v>1</v>
      </c>
      <c r="L1163" s="260" t="s">
        <v>167</v>
      </c>
      <c r="M1163" s="353">
        <f t="shared" si="69"/>
        <v>6.6</v>
      </c>
      <c r="N1163" s="313" t="str">
        <f t="shared" si="70"/>
        <v>M2</v>
      </c>
    </row>
    <row r="1164" spans="1:14">
      <c r="A1164" s="254"/>
      <c r="B1164" s="260"/>
      <c r="C1164" s="283"/>
      <c r="D1164" s="323"/>
      <c r="E1164" s="283"/>
      <c r="F1164" s="260"/>
      <c r="G1164" s="283"/>
      <c r="H1164" s="260"/>
      <c r="I1164" s="283"/>
      <c r="J1164" s="260"/>
      <c r="K1164" s="260"/>
      <c r="L1164" s="260"/>
      <c r="M1164" s="284"/>
      <c r="N1164" s="307"/>
    </row>
    <row r="1165" spans="1:14">
      <c r="A1165" s="321"/>
      <c r="B1165" s="260"/>
      <c r="C1165" s="283"/>
      <c r="D1165" s="323"/>
      <c r="E1165" s="283"/>
      <c r="F1165" s="260"/>
      <c r="G1165" s="283"/>
      <c r="H1165" s="260"/>
      <c r="I1165" s="283"/>
      <c r="J1165" s="260"/>
      <c r="K1165" s="329" t="s">
        <v>193</v>
      </c>
      <c r="L1165" s="260" t="s">
        <v>167</v>
      </c>
      <c r="M1165" s="326">
        <f>ROUND(SUM(M1156:M1164),2)</f>
        <v>67.430000000000007</v>
      </c>
      <c r="N1165" s="317" t="str">
        <f t="shared" si="70"/>
        <v>M2</v>
      </c>
    </row>
    <row r="1166" spans="1:14">
      <c r="A1166" s="254"/>
      <c r="N1166" s="318"/>
    </row>
    <row r="1167" spans="1:14" ht="26.4">
      <c r="A1167" s="254"/>
      <c r="B1167" s="128" t="s">
        <v>772</v>
      </c>
      <c r="C1167" s="122" t="s">
        <v>773</v>
      </c>
      <c r="D1167" s="112" t="s">
        <v>774</v>
      </c>
      <c r="E1167" s="113"/>
      <c r="F1167" s="127" t="s">
        <v>197</v>
      </c>
      <c r="G1167" s="290"/>
      <c r="H1167" s="290"/>
      <c r="I1167" s="290"/>
      <c r="J1167" s="290"/>
      <c r="K1167" s="290"/>
      <c r="L1167" s="290"/>
      <c r="M1167" s="175"/>
      <c r="N1167" s="281"/>
    </row>
    <row r="1168" spans="1:14">
      <c r="A1168" s="254"/>
      <c r="B1168" s="260"/>
      <c r="C1168" s="260"/>
      <c r="D1168" s="291"/>
      <c r="E1168" s="267" t="s">
        <v>274</v>
      </c>
      <c r="F1168" s="296">
        <v>79.16</v>
      </c>
      <c r="G1168" s="293" t="s">
        <v>163</v>
      </c>
      <c r="H1168" s="255" t="str">
        <f>C1167</f>
        <v>ED-48195</v>
      </c>
      <c r="I1168" s="261"/>
      <c r="J1168" s="261" t="s">
        <v>175</v>
      </c>
      <c r="K1168" s="261"/>
      <c r="L1168" s="261"/>
      <c r="M1168" s="260"/>
      <c r="N1168" s="281"/>
    </row>
    <row r="1169" spans="1:14">
      <c r="A1169" s="254"/>
      <c r="B1169" s="260"/>
      <c r="C1169" s="261"/>
      <c r="D1169" s="263"/>
      <c r="E1169" s="261"/>
      <c r="F1169" s="261"/>
      <c r="G1169" s="261"/>
      <c r="H1169" s="260"/>
      <c r="I1169" s="261"/>
      <c r="J1169" s="261"/>
      <c r="K1169" s="261"/>
      <c r="L1169" s="261"/>
      <c r="M1169" s="260"/>
      <c r="N1169" s="281"/>
    </row>
    <row r="1170" spans="1:14">
      <c r="A1170" s="254"/>
      <c r="B1170" s="260"/>
      <c r="C1170" s="283"/>
      <c r="D1170" s="323" t="s">
        <v>775</v>
      </c>
      <c r="E1170" s="283">
        <v>26</v>
      </c>
      <c r="F1170" s="260" t="s">
        <v>166</v>
      </c>
      <c r="G1170" s="283">
        <v>1.5</v>
      </c>
      <c r="H1170" s="260" t="s">
        <v>166</v>
      </c>
      <c r="I1170" s="283">
        <v>1</v>
      </c>
      <c r="J1170" s="309">
        <v>1</v>
      </c>
      <c r="K1170" s="309">
        <v>1</v>
      </c>
      <c r="L1170" s="260" t="s">
        <v>167</v>
      </c>
      <c r="M1170" s="353">
        <f t="shared" ref="M1170:M1172" si="71">ROUND(E1170*G1170*I1170*J1170*K1170,2)</f>
        <v>39</v>
      </c>
      <c r="N1170" s="313" t="str">
        <f>F1167</f>
        <v>M2</v>
      </c>
    </row>
    <row r="1171" spans="1:14">
      <c r="A1171" s="254"/>
      <c r="B1171" s="260"/>
      <c r="C1171" s="283"/>
      <c r="D1171" s="323" t="s">
        <v>776</v>
      </c>
      <c r="E1171" s="283">
        <v>20.5</v>
      </c>
      <c r="F1171" s="260" t="s">
        <v>166</v>
      </c>
      <c r="G1171" s="283">
        <v>0.5</v>
      </c>
      <c r="H1171" s="260" t="s">
        <v>166</v>
      </c>
      <c r="I1171" s="283">
        <v>1</v>
      </c>
      <c r="J1171" s="309">
        <v>1</v>
      </c>
      <c r="K1171" s="309">
        <v>2</v>
      </c>
      <c r="L1171" s="260" t="s">
        <v>167</v>
      </c>
      <c r="M1171" s="353">
        <f t="shared" si="71"/>
        <v>20.5</v>
      </c>
      <c r="N1171" s="313" t="str">
        <f>F1167</f>
        <v>M2</v>
      </c>
    </row>
    <row r="1172" spans="1:14">
      <c r="A1172" s="254"/>
      <c r="B1172" s="260"/>
      <c r="C1172" s="283"/>
      <c r="D1172" s="323" t="s">
        <v>777</v>
      </c>
      <c r="E1172" s="283">
        <v>34.1</v>
      </c>
      <c r="F1172" s="260" t="s">
        <v>166</v>
      </c>
      <c r="G1172" s="283">
        <v>0.5</v>
      </c>
      <c r="H1172" s="260" t="s">
        <v>166</v>
      </c>
      <c r="I1172" s="283">
        <v>1</v>
      </c>
      <c r="J1172" s="309">
        <v>1</v>
      </c>
      <c r="K1172" s="309">
        <v>2</v>
      </c>
      <c r="L1172" s="260" t="s">
        <v>167</v>
      </c>
      <c r="M1172" s="353">
        <f t="shared" si="71"/>
        <v>34.1</v>
      </c>
      <c r="N1172" s="313" t="str">
        <f>F1167</f>
        <v>M2</v>
      </c>
    </row>
    <row r="1173" spans="1:14">
      <c r="A1173" s="254"/>
      <c r="B1173" s="260"/>
      <c r="C1173" s="283"/>
      <c r="D1173" s="263"/>
      <c r="E1173" s="283"/>
      <c r="F1173" s="260"/>
      <c r="G1173" s="283"/>
      <c r="H1173" s="260"/>
      <c r="I1173" s="283"/>
      <c r="J1173" s="260"/>
      <c r="K1173" s="260"/>
      <c r="L1173" s="260"/>
      <c r="M1173" s="284"/>
      <c r="N1173" s="307"/>
    </row>
    <row r="1174" spans="1:14">
      <c r="A1174" s="254"/>
      <c r="B1174" s="260"/>
      <c r="C1174" s="283"/>
      <c r="D1174" s="263"/>
      <c r="E1174" s="283"/>
      <c r="F1174" s="260"/>
      <c r="G1174" s="283"/>
      <c r="H1174" s="260"/>
      <c r="I1174" s="283"/>
      <c r="J1174" s="391" t="s">
        <v>193</v>
      </c>
      <c r="K1174" s="391"/>
      <c r="L1174" s="255" t="s">
        <v>167</v>
      </c>
      <c r="M1174" s="284">
        <f>SUM(M1170:M1173)</f>
        <v>93.6</v>
      </c>
      <c r="N1174" s="307" t="str">
        <f>F1167</f>
        <v>M2</v>
      </c>
    </row>
    <row r="1175" spans="1:14">
      <c r="A1175" s="254"/>
      <c r="B1175" s="260"/>
      <c r="C1175" s="283"/>
      <c r="D1175" s="263"/>
      <c r="E1175" s="283"/>
      <c r="F1175" s="260"/>
      <c r="G1175" s="283"/>
      <c r="H1175" s="260"/>
      <c r="I1175" s="283"/>
      <c r="J1175" s="260"/>
      <c r="K1175" s="260"/>
      <c r="L1175" s="260"/>
      <c r="M1175" s="284"/>
      <c r="N1175" s="307"/>
    </row>
    <row r="1176" spans="1:14" ht="39.6">
      <c r="A1176" s="254"/>
      <c r="B1176" s="128" t="s">
        <v>778</v>
      </c>
      <c r="C1176" s="122" t="s">
        <v>498</v>
      </c>
      <c r="D1176" s="126" t="s">
        <v>499</v>
      </c>
      <c r="E1176" s="113"/>
      <c r="F1176" s="127" t="s">
        <v>197</v>
      </c>
      <c r="G1176" s="290"/>
      <c r="H1176" s="290"/>
      <c r="I1176" s="290"/>
      <c r="J1176" s="290"/>
      <c r="K1176" s="290"/>
      <c r="L1176" s="290"/>
      <c r="M1176" s="175"/>
      <c r="N1176" s="281"/>
    </row>
    <row r="1177" spans="1:14">
      <c r="A1177" s="254"/>
      <c r="B1177" s="260"/>
      <c r="C1177" s="260"/>
      <c r="D1177" s="291"/>
      <c r="E1177" s="267" t="s">
        <v>179</v>
      </c>
      <c r="F1177" s="296">
        <v>10.27</v>
      </c>
      <c r="G1177" s="293" t="s">
        <v>163</v>
      </c>
      <c r="H1177" s="255" t="str">
        <f>C1176</f>
        <v>ED-50727</v>
      </c>
      <c r="I1177" s="261"/>
      <c r="J1177" s="261" t="s">
        <v>175</v>
      </c>
      <c r="K1177" s="261"/>
      <c r="L1177" s="261"/>
      <c r="M1177" s="260"/>
      <c r="N1177" s="281"/>
    </row>
    <row r="1178" spans="1:14">
      <c r="A1178" s="254"/>
      <c r="B1178" s="260"/>
      <c r="C1178" s="261"/>
      <c r="D1178" s="263"/>
      <c r="E1178" s="261"/>
      <c r="F1178" s="261"/>
      <c r="G1178" s="261"/>
      <c r="H1178" s="260"/>
      <c r="I1178" s="261"/>
      <c r="J1178" s="261"/>
      <c r="K1178" s="261"/>
      <c r="L1178" s="261"/>
      <c r="M1178" s="260"/>
      <c r="N1178" s="281"/>
    </row>
    <row r="1179" spans="1:14">
      <c r="A1179" s="254"/>
      <c r="B1179" s="260"/>
      <c r="C1179" s="283"/>
      <c r="D1179" s="323" t="s">
        <v>762</v>
      </c>
      <c r="E1179" s="283">
        <v>39</v>
      </c>
      <c r="F1179" s="260" t="s">
        <v>166</v>
      </c>
      <c r="G1179" s="283">
        <v>1.5</v>
      </c>
      <c r="H1179" s="260" t="s">
        <v>166</v>
      </c>
      <c r="I1179" s="283">
        <v>1</v>
      </c>
      <c r="J1179" s="309">
        <v>2</v>
      </c>
      <c r="K1179" s="309">
        <v>2</v>
      </c>
      <c r="L1179" s="260" t="s">
        <v>167</v>
      </c>
      <c r="M1179" s="353">
        <f t="shared" ref="M1179:M1192" si="72">ROUND(E1179*G1179*I1179*J1179*K1179,2)</f>
        <v>234</v>
      </c>
      <c r="N1179" s="313" t="str">
        <f>$F$1176</f>
        <v>M2</v>
      </c>
    </row>
    <row r="1180" spans="1:14">
      <c r="A1180" s="254"/>
      <c r="B1180" s="260"/>
      <c r="C1180" s="283"/>
      <c r="D1180" s="323" t="s">
        <v>763</v>
      </c>
      <c r="E1180" s="283">
        <v>17</v>
      </c>
      <c r="F1180" s="260" t="s">
        <v>166</v>
      </c>
      <c r="G1180" s="283">
        <v>0.9</v>
      </c>
      <c r="H1180" s="260" t="s">
        <v>166</v>
      </c>
      <c r="I1180" s="283">
        <v>1</v>
      </c>
      <c r="J1180" s="309">
        <v>1</v>
      </c>
      <c r="K1180" s="309">
        <v>1</v>
      </c>
      <c r="L1180" s="260" t="s">
        <v>167</v>
      </c>
      <c r="M1180" s="353">
        <f t="shared" si="72"/>
        <v>15.3</v>
      </c>
      <c r="N1180" s="313" t="str">
        <f t="shared" ref="N1180:N1194" si="73">$F$1176</f>
        <v>M2</v>
      </c>
    </row>
    <row r="1181" spans="1:14">
      <c r="A1181" s="254"/>
      <c r="B1181" s="260"/>
      <c r="C1181" s="283"/>
      <c r="D1181" s="323" t="s">
        <v>763</v>
      </c>
      <c r="E1181" s="283">
        <v>14</v>
      </c>
      <c r="F1181" s="260" t="s">
        <v>166</v>
      </c>
      <c r="G1181" s="283">
        <v>0.9</v>
      </c>
      <c r="H1181" s="260" t="s">
        <v>166</v>
      </c>
      <c r="I1181" s="283">
        <v>1</v>
      </c>
      <c r="J1181" s="309">
        <v>1</v>
      </c>
      <c r="K1181" s="309">
        <v>1</v>
      </c>
      <c r="L1181" s="260" t="s">
        <v>167</v>
      </c>
      <c r="M1181" s="353">
        <f t="shared" si="72"/>
        <v>12.6</v>
      </c>
      <c r="N1181" s="313" t="str">
        <f t="shared" si="73"/>
        <v>M2</v>
      </c>
    </row>
    <row r="1182" spans="1:14">
      <c r="A1182" s="254"/>
      <c r="B1182" s="260"/>
      <c r="C1182" s="283"/>
      <c r="D1182" s="323" t="s">
        <v>763</v>
      </c>
      <c r="E1182" s="283">
        <v>17</v>
      </c>
      <c r="F1182" s="260" t="s">
        <v>166</v>
      </c>
      <c r="G1182" s="283">
        <v>0.4</v>
      </c>
      <c r="H1182" s="260" t="s">
        <v>166</v>
      </c>
      <c r="I1182" s="283">
        <v>1</v>
      </c>
      <c r="J1182" s="309">
        <v>1</v>
      </c>
      <c r="K1182" s="309">
        <v>1</v>
      </c>
      <c r="L1182" s="260" t="s">
        <v>167</v>
      </c>
      <c r="M1182" s="353">
        <f t="shared" si="72"/>
        <v>6.8</v>
      </c>
      <c r="N1182" s="313" t="str">
        <f t="shared" si="73"/>
        <v>M2</v>
      </c>
    </row>
    <row r="1183" spans="1:14">
      <c r="A1183" s="254"/>
      <c r="B1183" s="260"/>
      <c r="C1183" s="283"/>
      <c r="D1183" s="323" t="s">
        <v>763</v>
      </c>
      <c r="E1183" s="283">
        <v>14</v>
      </c>
      <c r="F1183" s="260" t="s">
        <v>166</v>
      </c>
      <c r="G1183" s="283">
        <v>0.4</v>
      </c>
      <c r="H1183" s="260" t="s">
        <v>166</v>
      </c>
      <c r="I1183" s="283">
        <v>1</v>
      </c>
      <c r="J1183" s="309">
        <v>1</v>
      </c>
      <c r="K1183" s="309">
        <v>1</v>
      </c>
      <c r="L1183" s="260" t="s">
        <v>167</v>
      </c>
      <c r="M1183" s="353">
        <f t="shared" si="72"/>
        <v>5.6</v>
      </c>
      <c r="N1183" s="313" t="str">
        <f t="shared" si="73"/>
        <v>M2</v>
      </c>
    </row>
    <row r="1184" spans="1:14">
      <c r="A1184" s="254"/>
      <c r="B1184" s="260"/>
      <c r="C1184" s="283"/>
      <c r="D1184" s="323" t="s">
        <v>763</v>
      </c>
      <c r="E1184" s="283">
        <v>13.8</v>
      </c>
      <c r="F1184" s="260" t="s">
        <v>166</v>
      </c>
      <c r="G1184" s="283">
        <v>0.9</v>
      </c>
      <c r="H1184" s="260" t="s">
        <v>166</v>
      </c>
      <c r="I1184" s="283">
        <v>1</v>
      </c>
      <c r="J1184" s="309">
        <v>1</v>
      </c>
      <c r="K1184" s="309">
        <v>1</v>
      </c>
      <c r="L1184" s="260" t="s">
        <v>167</v>
      </c>
      <c r="M1184" s="353">
        <f t="shared" si="72"/>
        <v>12.42</v>
      </c>
      <c r="N1184" s="313" t="str">
        <f t="shared" si="73"/>
        <v>M2</v>
      </c>
    </row>
    <row r="1185" spans="1:14">
      <c r="A1185" s="254"/>
      <c r="B1185" s="260"/>
      <c r="C1185" s="283"/>
      <c r="D1185" s="323" t="s">
        <v>763</v>
      </c>
      <c r="E1185" s="283">
        <v>16.5</v>
      </c>
      <c r="F1185" s="260" t="s">
        <v>166</v>
      </c>
      <c r="G1185" s="283">
        <v>0.9</v>
      </c>
      <c r="H1185" s="260" t="s">
        <v>166</v>
      </c>
      <c r="I1185" s="283">
        <v>1</v>
      </c>
      <c r="J1185" s="309">
        <v>1</v>
      </c>
      <c r="K1185" s="309">
        <v>1</v>
      </c>
      <c r="L1185" s="260" t="s">
        <v>167</v>
      </c>
      <c r="M1185" s="353">
        <f t="shared" si="72"/>
        <v>14.85</v>
      </c>
      <c r="N1185" s="313" t="str">
        <f t="shared" si="73"/>
        <v>M2</v>
      </c>
    </row>
    <row r="1186" spans="1:14">
      <c r="A1186" s="254"/>
      <c r="B1186" s="260"/>
      <c r="C1186" s="283"/>
      <c r="D1186" s="323" t="s">
        <v>763</v>
      </c>
      <c r="E1186" s="283">
        <v>13.8</v>
      </c>
      <c r="F1186" s="260" t="s">
        <v>166</v>
      </c>
      <c r="G1186" s="283">
        <v>0.4</v>
      </c>
      <c r="H1186" s="260" t="s">
        <v>166</v>
      </c>
      <c r="I1186" s="283">
        <v>1</v>
      </c>
      <c r="J1186" s="309">
        <v>1</v>
      </c>
      <c r="K1186" s="309">
        <v>1</v>
      </c>
      <c r="L1186" s="260" t="s">
        <v>167</v>
      </c>
      <c r="M1186" s="353">
        <f t="shared" si="72"/>
        <v>5.52</v>
      </c>
      <c r="N1186" s="313" t="str">
        <f t="shared" si="73"/>
        <v>M2</v>
      </c>
    </row>
    <row r="1187" spans="1:14">
      <c r="A1187" s="254"/>
      <c r="B1187" s="260"/>
      <c r="C1187" s="283"/>
      <c r="D1187" s="323" t="s">
        <v>763</v>
      </c>
      <c r="E1187" s="283">
        <v>16.5</v>
      </c>
      <c r="F1187" s="260" t="s">
        <v>166</v>
      </c>
      <c r="G1187" s="283">
        <v>0.4</v>
      </c>
      <c r="H1187" s="260" t="s">
        <v>166</v>
      </c>
      <c r="I1187" s="283">
        <v>1</v>
      </c>
      <c r="J1187" s="309">
        <v>1</v>
      </c>
      <c r="K1187" s="309">
        <v>1</v>
      </c>
      <c r="L1187" s="260" t="s">
        <v>167</v>
      </c>
      <c r="M1187" s="353">
        <f t="shared" si="72"/>
        <v>6.6</v>
      </c>
      <c r="N1187" s="313" t="str">
        <f t="shared" si="73"/>
        <v>M2</v>
      </c>
    </row>
    <row r="1188" spans="1:14">
      <c r="A1188" s="254"/>
      <c r="B1188" s="260"/>
      <c r="C1188" s="283"/>
      <c r="D1188" s="323" t="s">
        <v>764</v>
      </c>
      <c r="E1188" s="283">
        <v>0.4</v>
      </c>
      <c r="F1188" s="260" t="s">
        <v>166</v>
      </c>
      <c r="G1188" s="283">
        <v>0.9</v>
      </c>
      <c r="H1188" s="260" t="s">
        <v>166</v>
      </c>
      <c r="I1188" s="283">
        <v>1</v>
      </c>
      <c r="J1188" s="309">
        <v>4</v>
      </c>
      <c r="K1188" s="309">
        <v>2</v>
      </c>
      <c r="L1188" s="260" t="s">
        <v>167</v>
      </c>
      <c r="M1188" s="353">
        <f t="shared" si="72"/>
        <v>2.88</v>
      </c>
      <c r="N1188" s="313" t="str">
        <f t="shared" si="73"/>
        <v>M2</v>
      </c>
    </row>
    <row r="1189" spans="1:14">
      <c r="A1189" s="254"/>
      <c r="B1189" s="260"/>
      <c r="C1189" s="283"/>
      <c r="D1189" s="323" t="s">
        <v>764</v>
      </c>
      <c r="E1189" s="283">
        <v>0.7</v>
      </c>
      <c r="F1189" s="260" t="s">
        <v>166</v>
      </c>
      <c r="G1189" s="283">
        <v>0.4</v>
      </c>
      <c r="H1189" s="260" t="s">
        <v>166</v>
      </c>
      <c r="I1189" s="283">
        <v>1</v>
      </c>
      <c r="J1189" s="309">
        <v>4</v>
      </c>
      <c r="K1189" s="309">
        <v>2</v>
      </c>
      <c r="L1189" s="260" t="s">
        <v>167</v>
      </c>
      <c r="M1189" s="353">
        <f t="shared" si="72"/>
        <v>2.2400000000000002</v>
      </c>
      <c r="N1189" s="313" t="str">
        <f t="shared" si="73"/>
        <v>M2</v>
      </c>
    </row>
    <row r="1190" spans="1:14">
      <c r="A1190" s="254"/>
      <c r="B1190" s="260"/>
      <c r="C1190" s="283"/>
      <c r="D1190" s="323" t="s">
        <v>775</v>
      </c>
      <c r="E1190" s="283">
        <v>26</v>
      </c>
      <c r="F1190" s="260" t="s">
        <v>166</v>
      </c>
      <c r="G1190" s="283">
        <v>1.5</v>
      </c>
      <c r="H1190" s="260" t="s">
        <v>166</v>
      </c>
      <c r="I1190" s="283">
        <v>1</v>
      </c>
      <c r="J1190" s="309">
        <v>1</v>
      </c>
      <c r="K1190" s="309">
        <v>2</v>
      </c>
      <c r="L1190" s="260" t="s">
        <v>167</v>
      </c>
      <c r="M1190" s="353">
        <f t="shared" si="72"/>
        <v>78</v>
      </c>
      <c r="N1190" s="313" t="str">
        <f t="shared" si="73"/>
        <v>M2</v>
      </c>
    </row>
    <row r="1191" spans="1:14">
      <c r="A1191" s="324" t="s">
        <v>237</v>
      </c>
      <c r="B1191" s="260"/>
      <c r="C1191" s="283"/>
      <c r="D1191" s="323" t="s">
        <v>776</v>
      </c>
      <c r="E1191" s="283">
        <v>20.5</v>
      </c>
      <c r="F1191" s="260" t="s">
        <v>166</v>
      </c>
      <c r="G1191" s="283">
        <v>0.5</v>
      </c>
      <c r="H1191" s="260" t="s">
        <v>166</v>
      </c>
      <c r="I1191" s="283">
        <v>1</v>
      </c>
      <c r="J1191" s="309">
        <v>2</v>
      </c>
      <c r="K1191" s="309">
        <v>2</v>
      </c>
      <c r="L1191" s="260" t="s">
        <v>167</v>
      </c>
      <c r="M1191" s="353">
        <f t="shared" si="72"/>
        <v>41</v>
      </c>
      <c r="N1191" s="313" t="str">
        <f t="shared" si="73"/>
        <v>M2</v>
      </c>
    </row>
    <row r="1192" spans="1:14">
      <c r="A1192" s="254"/>
      <c r="B1192" s="260"/>
      <c r="C1192" s="283"/>
      <c r="D1192" s="323" t="s">
        <v>777</v>
      </c>
      <c r="E1192" s="283">
        <v>34.1</v>
      </c>
      <c r="F1192" s="260" t="s">
        <v>166</v>
      </c>
      <c r="G1192" s="283">
        <v>0.5</v>
      </c>
      <c r="H1192" s="260" t="s">
        <v>166</v>
      </c>
      <c r="I1192" s="283">
        <v>1</v>
      </c>
      <c r="J1192" s="309">
        <v>2</v>
      </c>
      <c r="K1192" s="309">
        <v>2</v>
      </c>
      <c r="L1192" s="260" t="s">
        <v>167</v>
      </c>
      <c r="M1192" s="353">
        <f t="shared" si="72"/>
        <v>68.2</v>
      </c>
      <c r="N1192" s="313" t="str">
        <f t="shared" si="73"/>
        <v>M2</v>
      </c>
    </row>
    <row r="1193" spans="1:14">
      <c r="A1193" s="254"/>
      <c r="B1193" s="260"/>
      <c r="C1193" s="283"/>
      <c r="D1193" s="323"/>
      <c r="E1193" s="283"/>
      <c r="F1193" s="260"/>
      <c r="G1193" s="283"/>
      <c r="H1193" s="260"/>
      <c r="I1193" s="283"/>
      <c r="J1193" s="260"/>
      <c r="K1193" s="260"/>
      <c r="L1193" s="260"/>
      <c r="M1193" s="284"/>
      <c r="N1193" s="307"/>
    </row>
    <row r="1194" spans="1:14">
      <c r="A1194" s="254"/>
      <c r="B1194" s="260"/>
      <c r="C1194" s="283"/>
      <c r="D1194" s="323"/>
      <c r="E1194" s="283"/>
      <c r="F1194" s="260"/>
      <c r="G1194" s="283"/>
      <c r="H1194" s="260"/>
      <c r="I1194" s="283"/>
      <c r="J1194" s="260"/>
      <c r="K1194" s="329" t="s">
        <v>193</v>
      </c>
      <c r="L1194" s="260" t="s">
        <v>167</v>
      </c>
      <c r="M1194" s="326">
        <f>ROUND(SUM(M1178:M1193),2)</f>
        <v>506.01</v>
      </c>
      <c r="N1194" s="317" t="str">
        <f t="shared" si="73"/>
        <v>M2</v>
      </c>
    </row>
    <row r="1195" spans="1:14">
      <c r="A1195" s="254"/>
      <c r="B1195" s="260"/>
      <c r="C1195" s="283"/>
      <c r="D1195" s="323"/>
      <c r="E1195" s="283"/>
      <c r="F1195" s="260"/>
      <c r="G1195" s="283"/>
      <c r="H1195" s="260"/>
      <c r="I1195" s="283"/>
      <c r="J1195" s="260"/>
      <c r="K1195" s="329"/>
      <c r="L1195" s="260"/>
      <c r="M1195" s="326"/>
      <c r="N1195" s="317"/>
    </row>
    <row r="1196" spans="1:14">
      <c r="A1196" s="254"/>
      <c r="B1196" s="260"/>
      <c r="C1196" s="283"/>
      <c r="D1196" s="323"/>
      <c r="E1196" s="283"/>
      <c r="F1196" s="260"/>
      <c r="G1196" s="283"/>
      <c r="H1196" s="260"/>
      <c r="I1196" s="283"/>
      <c r="J1196" s="260"/>
      <c r="K1196" s="329"/>
      <c r="L1196" s="260"/>
      <c r="M1196" s="326"/>
      <c r="N1196" s="317"/>
    </row>
    <row r="1197" spans="1:14" ht="39.6">
      <c r="A1197" s="324" t="s">
        <v>237</v>
      </c>
      <c r="B1197" s="128" t="s">
        <v>779</v>
      </c>
      <c r="C1197" s="122" t="s">
        <v>518</v>
      </c>
      <c r="D1197" s="126" t="s">
        <v>519</v>
      </c>
      <c r="E1197" s="113"/>
      <c r="F1197" s="127" t="s">
        <v>197</v>
      </c>
      <c r="G1197" s="290"/>
      <c r="H1197" s="290"/>
      <c r="I1197" s="290"/>
      <c r="J1197" s="290"/>
      <c r="K1197" s="290"/>
      <c r="L1197" s="290"/>
      <c r="M1197" s="175"/>
      <c r="N1197" s="281"/>
    </row>
    <row r="1198" spans="1:14">
      <c r="A1198" s="254"/>
      <c r="B1198" s="260"/>
      <c r="C1198" s="260"/>
      <c r="D1198" s="291"/>
      <c r="E1198" s="267" t="s">
        <v>179</v>
      </c>
      <c r="F1198" s="296">
        <v>39.799999999999997</v>
      </c>
      <c r="G1198" s="293" t="s">
        <v>163</v>
      </c>
      <c r="H1198" s="255" t="str">
        <f>C1197</f>
        <v>ED-50761</v>
      </c>
      <c r="I1198" s="261"/>
      <c r="J1198" s="261" t="s">
        <v>175</v>
      </c>
      <c r="K1198" s="261"/>
      <c r="L1198" s="261"/>
      <c r="M1198" s="260"/>
      <c r="N1198" s="281"/>
    </row>
    <row r="1199" spans="1:14">
      <c r="A1199" s="254"/>
      <c r="B1199" s="260"/>
      <c r="C1199" s="261"/>
      <c r="D1199" s="263"/>
      <c r="E1199" s="261"/>
      <c r="F1199" s="261"/>
      <c r="G1199" s="261"/>
      <c r="H1199" s="260"/>
      <c r="I1199" s="261"/>
      <c r="J1199" s="261"/>
      <c r="K1199" s="261"/>
      <c r="L1199" s="261"/>
      <c r="M1199" s="260"/>
      <c r="N1199" s="281"/>
    </row>
    <row r="1200" spans="1:14">
      <c r="A1200" s="254"/>
      <c r="B1200" s="260"/>
      <c r="C1200" s="283"/>
      <c r="D1200" s="323" t="s">
        <v>780</v>
      </c>
      <c r="E1200" s="283">
        <f>M1194</f>
        <v>506.01</v>
      </c>
      <c r="F1200" s="260" t="s">
        <v>166</v>
      </c>
      <c r="G1200" s="283">
        <v>1</v>
      </c>
      <c r="H1200" s="260" t="s">
        <v>166</v>
      </c>
      <c r="I1200" s="283">
        <v>1</v>
      </c>
      <c r="J1200" s="260">
        <v>1</v>
      </c>
      <c r="K1200" s="260">
        <v>1</v>
      </c>
      <c r="L1200" s="260" t="s">
        <v>167</v>
      </c>
      <c r="M1200" s="326">
        <f>ROUND(E1200*G1200*I1200*J1200*K1200,2)</f>
        <v>506.01</v>
      </c>
      <c r="N1200" s="317" t="str">
        <f>$F$593</f>
        <v>M2</v>
      </c>
    </row>
    <row r="1201" spans="1:14">
      <c r="A1201" s="254"/>
      <c r="B1201" s="260"/>
      <c r="C1201" s="283"/>
      <c r="D1201" s="263"/>
      <c r="E1201" s="283"/>
      <c r="F1201" s="260"/>
      <c r="G1201" s="283"/>
      <c r="H1201" s="260"/>
      <c r="I1201" s="283"/>
      <c r="J1201" s="260"/>
      <c r="K1201" s="260"/>
      <c r="L1201" s="260"/>
      <c r="M1201" s="284"/>
      <c r="N1201" s="307"/>
    </row>
    <row r="1202" spans="1:14" ht="66">
      <c r="A1202" s="254"/>
      <c r="B1202" s="128" t="s">
        <v>781</v>
      </c>
      <c r="C1202" s="122" t="s">
        <v>782</v>
      </c>
      <c r="D1202" s="126" t="s">
        <v>783</v>
      </c>
      <c r="E1202" s="113"/>
      <c r="F1202" s="122" t="s">
        <v>197</v>
      </c>
      <c r="G1202" s="290"/>
      <c r="H1202" s="290"/>
      <c r="I1202" s="290"/>
      <c r="J1202" s="290"/>
      <c r="K1202" s="290"/>
      <c r="L1202" s="290"/>
      <c r="M1202" s="175"/>
      <c r="N1202" s="281"/>
    </row>
    <row r="1203" spans="1:14">
      <c r="A1203" s="254"/>
      <c r="B1203" s="260"/>
      <c r="C1203" s="260"/>
      <c r="D1203" s="291"/>
      <c r="E1203" s="299" t="s">
        <v>179</v>
      </c>
      <c r="F1203" s="296">
        <v>132.65</v>
      </c>
      <c r="G1203" s="293" t="s">
        <v>163</v>
      </c>
      <c r="H1203" s="255" t="str">
        <f>C1202</f>
        <v>ED-9100</v>
      </c>
      <c r="I1203" s="261"/>
      <c r="J1203" s="261" t="s">
        <v>175</v>
      </c>
      <c r="K1203" s="261"/>
      <c r="L1203" s="261"/>
      <c r="M1203" s="260"/>
      <c r="N1203" s="281"/>
    </row>
    <row r="1204" spans="1:14">
      <c r="A1204" s="254"/>
      <c r="B1204" s="260"/>
      <c r="C1204" s="261"/>
      <c r="D1204" s="263"/>
      <c r="E1204" s="261"/>
      <c r="F1204" s="261"/>
      <c r="G1204" s="261"/>
      <c r="H1204" s="260"/>
      <c r="I1204" s="261"/>
      <c r="J1204" s="261"/>
      <c r="K1204" s="261"/>
      <c r="L1204" s="261"/>
      <c r="M1204" s="260"/>
      <c r="N1204" s="281"/>
    </row>
    <row r="1205" spans="1:14">
      <c r="A1205" s="254"/>
      <c r="B1205" s="260"/>
      <c r="C1205" s="283"/>
      <c r="D1205" s="376" t="s">
        <v>784</v>
      </c>
      <c r="E1205" s="336">
        <v>26</v>
      </c>
      <c r="F1205" s="175" t="s">
        <v>166</v>
      </c>
      <c r="G1205" s="336">
        <v>1</v>
      </c>
      <c r="H1205" s="175" t="s">
        <v>166</v>
      </c>
      <c r="I1205" s="336">
        <v>1</v>
      </c>
      <c r="J1205" s="309">
        <v>1</v>
      </c>
      <c r="K1205" s="309">
        <v>1</v>
      </c>
      <c r="L1205" s="175" t="s">
        <v>167</v>
      </c>
      <c r="M1205" s="377">
        <f>ROUND(E1205*G1205*I1205*J1205*K1205,2)</f>
        <v>26</v>
      </c>
      <c r="N1205" s="347" t="str">
        <f>$F$1202</f>
        <v>M2</v>
      </c>
    </row>
    <row r="1206" spans="1:14">
      <c r="A1206" s="254"/>
      <c r="B1206" s="260"/>
      <c r="C1206" s="283"/>
      <c r="D1206" s="376" t="s">
        <v>785</v>
      </c>
      <c r="E1206" s="336">
        <v>26</v>
      </c>
      <c r="F1206" s="175" t="s">
        <v>166</v>
      </c>
      <c r="G1206" s="336">
        <v>2</v>
      </c>
      <c r="H1206" s="175" t="s">
        <v>166</v>
      </c>
      <c r="I1206" s="336">
        <v>1</v>
      </c>
      <c r="J1206" s="309">
        <v>1</v>
      </c>
      <c r="K1206" s="309">
        <v>1</v>
      </c>
      <c r="L1206" s="175" t="s">
        <v>167</v>
      </c>
      <c r="M1206" s="377">
        <f>ROUND(E1206*G1206*I1206*J1206*K1206,2)</f>
        <v>52</v>
      </c>
      <c r="N1206" s="347" t="str">
        <f>$F$1202</f>
        <v>M2</v>
      </c>
    </row>
    <row r="1207" spans="1:14">
      <c r="A1207" s="254"/>
      <c r="B1207" s="260"/>
      <c r="C1207" s="283"/>
      <c r="D1207" s="376" t="s">
        <v>786</v>
      </c>
      <c r="E1207" s="336">
        <v>20.2</v>
      </c>
      <c r="F1207" s="175" t="s">
        <v>166</v>
      </c>
      <c r="G1207" s="336">
        <v>2</v>
      </c>
      <c r="H1207" s="175" t="s">
        <v>166</v>
      </c>
      <c r="I1207" s="336">
        <v>1</v>
      </c>
      <c r="J1207" s="309">
        <v>1</v>
      </c>
      <c r="K1207" s="309">
        <v>2</v>
      </c>
      <c r="L1207" s="175" t="s">
        <v>167</v>
      </c>
      <c r="M1207" s="377">
        <f>ROUND(E1207*G1207*I1207*J1207*K1207,2)</f>
        <v>80.8</v>
      </c>
      <c r="N1207" s="347" t="str">
        <f>$F$1202</f>
        <v>M2</v>
      </c>
    </row>
    <row r="1208" spans="1:14">
      <c r="A1208" s="254"/>
      <c r="B1208" s="260"/>
      <c r="C1208" s="283"/>
      <c r="D1208" s="376" t="s">
        <v>787</v>
      </c>
      <c r="E1208" s="336">
        <v>39.700000000000003</v>
      </c>
      <c r="F1208" s="175" t="s">
        <v>166</v>
      </c>
      <c r="G1208" s="336">
        <v>2</v>
      </c>
      <c r="H1208" s="175" t="s">
        <v>166</v>
      </c>
      <c r="I1208" s="336">
        <v>1</v>
      </c>
      <c r="J1208" s="309">
        <v>1</v>
      </c>
      <c r="K1208" s="309">
        <v>2</v>
      </c>
      <c r="L1208" s="175" t="s">
        <v>167</v>
      </c>
      <c r="M1208" s="377">
        <f>ROUND(E1208*G1208*I1208*J1208*K1208,2)</f>
        <v>158.80000000000001</v>
      </c>
      <c r="N1208" s="347" t="str">
        <f>$F$1202</f>
        <v>M2</v>
      </c>
    </row>
    <row r="1209" spans="1:14">
      <c r="A1209" s="254"/>
      <c r="B1209" s="260"/>
      <c r="C1209" s="283"/>
      <c r="D1209" s="376" t="s">
        <v>788</v>
      </c>
      <c r="E1209" s="336">
        <v>34.1</v>
      </c>
      <c r="F1209" s="175" t="s">
        <v>166</v>
      </c>
      <c r="G1209" s="336">
        <v>2</v>
      </c>
      <c r="H1209" s="175" t="s">
        <v>166</v>
      </c>
      <c r="I1209" s="336">
        <v>1</v>
      </c>
      <c r="J1209" s="309">
        <v>1</v>
      </c>
      <c r="K1209" s="309">
        <v>2</v>
      </c>
      <c r="L1209" s="175" t="s">
        <v>167</v>
      </c>
      <c r="M1209" s="377">
        <f>ROUND(E1209*G1209*I1209*J1209*K1209,2)</f>
        <v>136.4</v>
      </c>
      <c r="N1209" s="347" t="str">
        <f>$F$1202</f>
        <v>M2</v>
      </c>
    </row>
    <row r="1210" spans="1:14">
      <c r="A1210" s="254"/>
      <c r="B1210" s="260"/>
      <c r="C1210" s="283"/>
      <c r="D1210" s="376"/>
      <c r="E1210" s="336"/>
      <c r="F1210" s="175"/>
      <c r="G1210" s="336"/>
      <c r="H1210" s="175"/>
      <c r="I1210" s="336"/>
      <c r="J1210" s="260"/>
      <c r="K1210" s="260"/>
      <c r="L1210" s="175"/>
      <c r="M1210" s="377"/>
      <c r="N1210" s="347"/>
    </row>
    <row r="1211" spans="1:14">
      <c r="A1211" s="324" t="s">
        <v>237</v>
      </c>
      <c r="B1211" s="260"/>
      <c r="C1211" s="283"/>
      <c r="D1211" s="376"/>
      <c r="E1211" s="336"/>
      <c r="F1211" s="175"/>
      <c r="G1211" s="336"/>
      <c r="H1211" s="175"/>
      <c r="I1211" s="336"/>
      <c r="J1211" s="391" t="s">
        <v>193</v>
      </c>
      <c r="K1211" s="391"/>
      <c r="L1211" s="255" t="s">
        <v>167</v>
      </c>
      <c r="M1211" s="284">
        <f>SUM(M1205:M1210)</f>
        <v>454</v>
      </c>
      <c r="N1211" s="355" t="str">
        <f>$F$1202</f>
        <v>M2</v>
      </c>
    </row>
    <row r="1212" spans="1:14">
      <c r="A1212" s="254"/>
      <c r="B1212" s="260"/>
      <c r="C1212" s="283"/>
      <c r="D1212" s="263"/>
      <c r="E1212" s="283"/>
      <c r="F1212" s="260"/>
      <c r="G1212" s="283"/>
      <c r="H1212" s="260"/>
      <c r="I1212" s="283"/>
      <c r="J1212" s="260"/>
      <c r="K1212" s="260"/>
      <c r="L1212" s="260"/>
      <c r="M1212" s="284"/>
      <c r="N1212" s="307"/>
    </row>
    <row r="1213" spans="1:14" ht="39.6">
      <c r="A1213" s="254"/>
      <c r="B1213" s="128" t="s">
        <v>789</v>
      </c>
      <c r="C1213" s="122" t="s">
        <v>790</v>
      </c>
      <c r="D1213" s="126" t="s">
        <v>791</v>
      </c>
      <c r="E1213" s="113"/>
      <c r="F1213" s="127" t="s">
        <v>197</v>
      </c>
      <c r="G1213" s="290"/>
      <c r="H1213" s="290"/>
      <c r="I1213" s="290"/>
      <c r="J1213" s="290"/>
      <c r="K1213" s="290"/>
      <c r="L1213" s="290"/>
      <c r="M1213" s="175"/>
      <c r="N1213" s="281"/>
    </row>
    <row r="1214" spans="1:14">
      <c r="A1214" s="254"/>
      <c r="B1214" s="260"/>
      <c r="C1214" s="260"/>
      <c r="D1214" s="291"/>
      <c r="E1214" s="267" t="s">
        <v>179</v>
      </c>
      <c r="F1214" s="296">
        <v>599.62</v>
      </c>
      <c r="G1214" s="293" t="s">
        <v>163</v>
      </c>
      <c r="H1214" s="255" t="str">
        <f>C1213</f>
        <v>ED-50986</v>
      </c>
      <c r="I1214" s="261"/>
      <c r="J1214" s="261" t="s">
        <v>175</v>
      </c>
      <c r="K1214" s="261"/>
      <c r="L1214" s="261"/>
      <c r="M1214" s="260"/>
      <c r="N1214" s="281"/>
    </row>
    <row r="1215" spans="1:14">
      <c r="A1215" s="254"/>
      <c r="B1215" s="260"/>
      <c r="C1215" s="261"/>
      <c r="D1215" s="263"/>
      <c r="E1215" s="261"/>
      <c r="F1215" s="261"/>
      <c r="G1215" s="261"/>
      <c r="H1215" s="260"/>
      <c r="I1215" s="261"/>
      <c r="J1215" s="261"/>
      <c r="K1215" s="261"/>
      <c r="L1215" s="261"/>
      <c r="M1215" s="260"/>
      <c r="N1215" s="281"/>
    </row>
    <row r="1216" spans="1:14">
      <c r="A1216" s="254"/>
      <c r="B1216" s="260"/>
      <c r="C1216" s="283"/>
      <c r="D1216" s="323" t="s">
        <v>792</v>
      </c>
      <c r="E1216" s="334">
        <v>1.5</v>
      </c>
      <c r="F1216" s="335" t="s">
        <v>166</v>
      </c>
      <c r="G1216" s="334">
        <v>3.5</v>
      </c>
      <c r="H1216" s="335" t="s">
        <v>166</v>
      </c>
      <c r="I1216" s="334">
        <v>1</v>
      </c>
      <c r="J1216" s="335">
        <v>1</v>
      </c>
      <c r="K1216" s="335">
        <v>4</v>
      </c>
      <c r="L1216" s="335" t="s">
        <v>167</v>
      </c>
      <c r="M1216" s="346">
        <f>ROUND(E1216*G1216*I1216*J1216*K1216,2)</f>
        <v>21</v>
      </c>
      <c r="N1216" s="313" t="str">
        <f>F1213</f>
        <v>M2</v>
      </c>
    </row>
    <row r="1217" spans="1:14">
      <c r="A1217" s="324" t="s">
        <v>237</v>
      </c>
      <c r="B1217" s="260"/>
      <c r="C1217" s="283"/>
      <c r="D1217" s="323" t="s">
        <v>793</v>
      </c>
      <c r="E1217" s="283">
        <v>1.3</v>
      </c>
      <c r="F1217" s="260" t="s">
        <v>166</v>
      </c>
      <c r="G1217" s="283">
        <v>2.5</v>
      </c>
      <c r="H1217" s="260" t="s">
        <v>166</v>
      </c>
      <c r="I1217" s="283">
        <v>1</v>
      </c>
      <c r="J1217" s="309">
        <v>1</v>
      </c>
      <c r="K1217" s="309">
        <v>4</v>
      </c>
      <c r="L1217" s="260" t="s">
        <v>167</v>
      </c>
      <c r="M1217" s="353">
        <f>ROUND(E1217*G1217*I1217*J1217*K1217,2)</f>
        <v>13</v>
      </c>
      <c r="N1217" s="313" t="str">
        <f>F1213</f>
        <v>M2</v>
      </c>
    </row>
    <row r="1218" spans="1:14">
      <c r="A1218" s="254"/>
      <c r="B1218" s="260"/>
      <c r="C1218" s="283"/>
      <c r="D1218" s="323" t="s">
        <v>794</v>
      </c>
      <c r="E1218" s="283">
        <v>4.2699999999999996</v>
      </c>
      <c r="F1218" s="260" t="s">
        <v>166</v>
      </c>
      <c r="G1218" s="283">
        <v>2.5</v>
      </c>
      <c r="H1218" s="260" t="s">
        <v>166</v>
      </c>
      <c r="I1218" s="283">
        <v>1</v>
      </c>
      <c r="J1218" s="309">
        <v>1</v>
      </c>
      <c r="K1218" s="309">
        <v>2</v>
      </c>
      <c r="L1218" s="260" t="s">
        <v>167</v>
      </c>
      <c r="M1218" s="353">
        <f>ROUND(E1218*G1218*I1218*J1218*K1218,2)</f>
        <v>21.35</v>
      </c>
      <c r="N1218" s="313" t="str">
        <f>F1213</f>
        <v>M2</v>
      </c>
    </row>
    <row r="1219" spans="1:14">
      <c r="A1219" s="254"/>
      <c r="B1219" s="260"/>
      <c r="C1219" s="283"/>
      <c r="D1219" s="323"/>
      <c r="E1219" s="283"/>
      <c r="F1219" s="260"/>
      <c r="G1219" s="283"/>
      <c r="H1219" s="260"/>
      <c r="I1219" s="283"/>
      <c r="J1219" s="260"/>
      <c r="K1219" s="260"/>
      <c r="L1219" s="260"/>
      <c r="M1219" s="284"/>
      <c r="N1219" s="307"/>
    </row>
    <row r="1220" spans="1:14">
      <c r="A1220" s="254"/>
      <c r="B1220" s="260"/>
      <c r="C1220" s="283"/>
      <c r="D1220" s="323"/>
      <c r="E1220" s="283"/>
      <c r="F1220" s="260"/>
      <c r="G1220" s="283"/>
      <c r="H1220" s="260"/>
      <c r="I1220" s="283"/>
      <c r="J1220" s="260"/>
      <c r="K1220" s="329" t="s">
        <v>193</v>
      </c>
      <c r="L1220" s="260" t="s">
        <v>167</v>
      </c>
      <c r="M1220" s="326">
        <f>ROUND(SUM(M1216:M1219),2)</f>
        <v>55.35</v>
      </c>
      <c r="N1220" s="317" t="str">
        <f>F1213</f>
        <v>M2</v>
      </c>
    </row>
    <row r="1221" spans="1:14">
      <c r="A1221" s="254"/>
      <c r="B1221" s="260"/>
      <c r="C1221" s="283"/>
      <c r="D1221" s="263"/>
      <c r="E1221" s="283"/>
      <c r="F1221" s="260"/>
      <c r="G1221" s="283"/>
      <c r="H1221" s="260"/>
      <c r="I1221" s="283"/>
      <c r="J1221" s="260"/>
      <c r="K1221" s="260"/>
      <c r="L1221" s="260"/>
      <c r="M1221" s="284"/>
      <c r="N1221" s="307"/>
    </row>
    <row r="1222" spans="1:14" ht="39.6">
      <c r="A1222" s="324" t="s">
        <v>237</v>
      </c>
      <c r="B1222" s="128" t="s">
        <v>795</v>
      </c>
      <c r="C1222" s="122" t="s">
        <v>309</v>
      </c>
      <c r="D1222" s="126" t="s">
        <v>310</v>
      </c>
      <c r="E1222" s="113"/>
      <c r="F1222" s="127" t="s">
        <v>190</v>
      </c>
      <c r="G1222" s="290"/>
      <c r="H1222" s="290"/>
      <c r="I1222" s="290"/>
      <c r="J1222" s="290"/>
      <c r="K1222" s="290"/>
      <c r="L1222" s="290"/>
      <c r="M1222" s="175"/>
      <c r="N1222" s="281"/>
    </row>
    <row r="1223" spans="1:14">
      <c r="A1223" s="254"/>
      <c r="B1223" s="260"/>
      <c r="C1223" s="260"/>
      <c r="D1223" s="291"/>
      <c r="E1223" s="267" t="s">
        <v>191</v>
      </c>
      <c r="F1223" s="296">
        <v>196.08</v>
      </c>
      <c r="G1223" s="293" t="s">
        <v>163</v>
      </c>
      <c r="H1223" s="255" t="str">
        <f>C1222</f>
        <v>ED-32000</v>
      </c>
      <c r="I1223" s="261"/>
      <c r="J1223" s="261" t="s">
        <v>175</v>
      </c>
      <c r="K1223" s="261"/>
      <c r="L1223" s="261"/>
      <c r="M1223" s="260"/>
      <c r="N1223" s="281"/>
    </row>
    <row r="1224" spans="1:14">
      <c r="A1224" s="254"/>
      <c r="B1224" s="260"/>
      <c r="C1224" s="261"/>
      <c r="D1224" s="263"/>
      <c r="E1224" s="261"/>
      <c r="F1224" s="261"/>
      <c r="G1224" s="261"/>
      <c r="H1224" s="260"/>
      <c r="I1224" s="261"/>
      <c r="J1224" s="261"/>
      <c r="K1224" s="261"/>
      <c r="L1224" s="261"/>
      <c r="M1224" s="260"/>
      <c r="N1224" s="281"/>
    </row>
    <row r="1225" spans="1:14">
      <c r="A1225" s="254"/>
      <c r="B1225" s="260"/>
      <c r="C1225" s="283"/>
      <c r="D1225" s="333" t="s">
        <v>796</v>
      </c>
      <c r="E1225" s="334">
        <v>2.2000000000000002</v>
      </c>
      <c r="F1225" s="335" t="s">
        <v>166</v>
      </c>
      <c r="G1225" s="334">
        <v>1</v>
      </c>
      <c r="H1225" s="335" t="s">
        <v>166</v>
      </c>
      <c r="I1225" s="334">
        <v>1</v>
      </c>
      <c r="J1225" s="335">
        <v>2</v>
      </c>
      <c r="K1225" s="335">
        <v>8</v>
      </c>
      <c r="L1225" s="335" t="s">
        <v>167</v>
      </c>
      <c r="M1225" s="354">
        <f>ROUND(E1225*G1225*I1225*J1225*K1225,2)</f>
        <v>35.200000000000003</v>
      </c>
      <c r="N1225" s="355" t="str">
        <f>$F$318</f>
        <v>M</v>
      </c>
    </row>
    <row r="1226" spans="1:14">
      <c r="A1226" s="254"/>
      <c r="B1226" s="260"/>
      <c r="C1226" s="283"/>
      <c r="D1226" s="333"/>
      <c r="E1226" s="336"/>
      <c r="F1226" s="175"/>
      <c r="G1226" s="336"/>
      <c r="H1226" s="175"/>
      <c r="I1226" s="336"/>
      <c r="J1226" s="175"/>
      <c r="K1226" s="175"/>
      <c r="L1226" s="175"/>
      <c r="M1226" s="379"/>
      <c r="N1226" s="355"/>
    </row>
    <row r="1227" spans="1:14">
      <c r="A1227" s="254"/>
      <c r="B1227" s="260"/>
      <c r="C1227" s="283"/>
      <c r="D1227" s="333"/>
      <c r="E1227" s="336"/>
      <c r="F1227" s="175"/>
      <c r="G1227" s="336"/>
      <c r="H1227" s="175"/>
      <c r="I1227" s="336"/>
      <c r="J1227" s="175"/>
      <c r="K1227" s="175"/>
      <c r="L1227" s="175"/>
      <c r="M1227" s="379"/>
      <c r="N1227" s="355"/>
    </row>
    <row r="1228" spans="1:14">
      <c r="A1228" s="254"/>
      <c r="B1228" s="260"/>
      <c r="C1228" s="283"/>
      <c r="D1228" s="333"/>
      <c r="E1228" s="336"/>
      <c r="F1228" s="175"/>
      <c r="G1228" s="336"/>
      <c r="H1228" s="175"/>
      <c r="I1228" s="336"/>
      <c r="J1228" s="175"/>
      <c r="K1228" s="175"/>
      <c r="L1228" s="175"/>
      <c r="M1228" s="379"/>
      <c r="N1228" s="355"/>
    </row>
    <row r="1229" spans="1:14">
      <c r="A1229" s="254"/>
      <c r="B1229" s="260"/>
      <c r="C1229" s="283"/>
      <c r="D1229" s="333"/>
      <c r="E1229" s="336"/>
      <c r="F1229" s="175"/>
      <c r="G1229" s="336"/>
      <c r="H1229" s="175"/>
      <c r="I1229" s="336"/>
      <c r="J1229" s="175"/>
      <c r="K1229" s="175"/>
      <c r="L1229" s="175"/>
      <c r="M1229" s="379"/>
      <c r="N1229" s="355"/>
    </row>
    <row r="1230" spans="1:14">
      <c r="A1230" s="254"/>
      <c r="B1230" s="260"/>
      <c r="C1230" s="283"/>
      <c r="D1230" s="333"/>
      <c r="E1230" s="336"/>
      <c r="F1230" s="175"/>
      <c r="G1230" s="336"/>
      <c r="H1230" s="175"/>
      <c r="I1230" s="336"/>
      <c r="J1230" s="175"/>
      <c r="K1230" s="175"/>
      <c r="L1230" s="175"/>
      <c r="M1230" s="379"/>
      <c r="N1230" s="355"/>
    </row>
    <row r="1231" spans="1:14">
      <c r="A1231" s="254"/>
      <c r="B1231" s="260"/>
      <c r="C1231" s="283"/>
      <c r="D1231" s="333"/>
      <c r="E1231" s="336"/>
      <c r="F1231" s="175"/>
      <c r="G1231" s="336"/>
      <c r="H1231" s="175"/>
      <c r="I1231" s="336"/>
      <c r="J1231" s="175"/>
      <c r="K1231" s="175"/>
      <c r="L1231" s="175"/>
      <c r="M1231" s="379"/>
      <c r="N1231" s="355"/>
    </row>
    <row r="1232" spans="1:14">
      <c r="A1232" s="254"/>
      <c r="B1232" s="260"/>
      <c r="C1232" s="283"/>
      <c r="D1232" s="333"/>
      <c r="E1232" s="336"/>
      <c r="F1232" s="175"/>
      <c r="G1232" s="336"/>
      <c r="H1232" s="175"/>
      <c r="I1232" s="336"/>
      <c r="J1232" s="175"/>
      <c r="K1232" s="175"/>
      <c r="L1232" s="175"/>
      <c r="M1232" s="379"/>
      <c r="N1232" s="355"/>
    </row>
    <row r="1233" spans="1:14">
      <c r="A1233" s="254"/>
      <c r="B1233" s="260"/>
      <c r="C1233" s="283"/>
      <c r="D1233" s="263"/>
      <c r="E1233" s="283"/>
      <c r="F1233" s="260"/>
      <c r="G1233" s="283"/>
      <c r="H1233" s="260"/>
      <c r="I1233" s="283"/>
      <c r="J1233" s="260"/>
      <c r="K1233" s="260"/>
      <c r="L1233" s="260"/>
      <c r="M1233" s="284"/>
      <c r="N1233" s="307"/>
    </row>
    <row r="1234" spans="1:14" ht="39.6">
      <c r="A1234" s="254"/>
      <c r="B1234" s="128" t="s">
        <v>797</v>
      </c>
      <c r="C1234" s="122" t="s">
        <v>493</v>
      </c>
      <c r="D1234" s="126" t="s">
        <v>494</v>
      </c>
      <c r="E1234" s="113"/>
      <c r="F1234" s="127" t="s">
        <v>197</v>
      </c>
      <c r="G1234" s="290"/>
      <c r="H1234" s="290"/>
      <c r="I1234" s="290"/>
      <c r="J1234" s="290"/>
      <c r="K1234" s="290"/>
      <c r="L1234" s="290"/>
      <c r="M1234" s="175"/>
      <c r="N1234" s="281"/>
    </row>
    <row r="1235" spans="1:14">
      <c r="A1235" s="254"/>
      <c r="B1235" s="260"/>
      <c r="C1235" s="260"/>
      <c r="D1235" s="291"/>
      <c r="E1235" s="267" t="s">
        <v>179</v>
      </c>
      <c r="F1235" s="296">
        <v>137.78</v>
      </c>
      <c r="G1235" s="293" t="s">
        <v>163</v>
      </c>
      <c r="H1235" s="255" t="str">
        <f>C1234</f>
        <v>ED-50586</v>
      </c>
      <c r="I1235" s="261"/>
      <c r="J1235" s="261" t="s">
        <v>175</v>
      </c>
      <c r="K1235" s="261"/>
      <c r="L1235" s="261"/>
      <c r="M1235" s="260"/>
      <c r="N1235" s="281"/>
    </row>
    <row r="1236" spans="1:14">
      <c r="A1236" s="254"/>
      <c r="B1236" s="260"/>
      <c r="C1236" s="261"/>
      <c r="D1236" s="263"/>
      <c r="E1236" s="261"/>
      <c r="F1236" s="261"/>
      <c r="G1236" s="261"/>
      <c r="H1236" s="260"/>
      <c r="I1236" s="261"/>
      <c r="J1236" s="261"/>
      <c r="K1236" s="261"/>
      <c r="L1236" s="261"/>
      <c r="M1236" s="260"/>
      <c r="N1236" s="281"/>
    </row>
    <row r="1237" spans="1:14">
      <c r="A1237" s="254"/>
      <c r="B1237" s="260"/>
      <c r="C1237" s="283"/>
      <c r="D1237" s="323" t="s">
        <v>798</v>
      </c>
      <c r="E1237" s="283">
        <v>45.4</v>
      </c>
      <c r="F1237" s="260" t="s">
        <v>166</v>
      </c>
      <c r="G1237" s="283">
        <v>0.2</v>
      </c>
      <c r="H1237" s="260" t="s">
        <v>166</v>
      </c>
      <c r="I1237" s="283">
        <v>1</v>
      </c>
      <c r="J1237" s="260">
        <v>1</v>
      </c>
      <c r="K1237" s="260">
        <v>2</v>
      </c>
      <c r="L1237" s="260" t="s">
        <v>167</v>
      </c>
      <c r="M1237" s="353">
        <f>ROUND(E1237*G1237*I1237*J1237*K1237,2)</f>
        <v>18.16</v>
      </c>
      <c r="N1237" s="313" t="str">
        <f>$F$584</f>
        <v>M2</v>
      </c>
    </row>
    <row r="1238" spans="1:14">
      <c r="A1238" s="254"/>
      <c r="B1238" s="260"/>
      <c r="C1238" s="283"/>
      <c r="D1238" s="323" t="s">
        <v>799</v>
      </c>
      <c r="E1238" s="294">
        <v>29</v>
      </c>
      <c r="F1238" s="295" t="s">
        <v>166</v>
      </c>
      <c r="G1238" s="283">
        <v>0.2</v>
      </c>
      <c r="H1238" s="295" t="s">
        <v>166</v>
      </c>
      <c r="I1238" s="294">
        <v>1</v>
      </c>
      <c r="J1238" s="295">
        <v>1</v>
      </c>
      <c r="K1238" s="295">
        <v>1</v>
      </c>
      <c r="L1238" s="295" t="s">
        <v>167</v>
      </c>
      <c r="M1238" s="312">
        <f>ROUND(E1238*G1238*I1238*J1238*K1238,2)</f>
        <v>5.8</v>
      </c>
      <c r="N1238" s="313" t="str">
        <f>$F$584</f>
        <v>M2</v>
      </c>
    </row>
    <row r="1239" spans="1:14">
      <c r="A1239" s="324" t="s">
        <v>237</v>
      </c>
      <c r="B1239" s="260"/>
      <c r="C1239" s="283"/>
      <c r="D1239" s="323" t="s">
        <v>799</v>
      </c>
      <c r="E1239" s="294">
        <v>1.5</v>
      </c>
      <c r="F1239" s="295" t="s">
        <v>166</v>
      </c>
      <c r="G1239" s="283">
        <v>0.2</v>
      </c>
      <c r="H1239" s="295" t="s">
        <v>166</v>
      </c>
      <c r="I1239" s="294">
        <v>1</v>
      </c>
      <c r="J1239" s="295">
        <v>8</v>
      </c>
      <c r="K1239" s="295">
        <v>2</v>
      </c>
      <c r="L1239" s="295" t="s">
        <v>167</v>
      </c>
      <c r="M1239" s="312">
        <f>ROUND(E1239*G1239*I1239*J1239*K1239,2)</f>
        <v>4.8</v>
      </c>
      <c r="N1239" s="313" t="str">
        <f>$F$584</f>
        <v>M2</v>
      </c>
    </row>
    <row r="1240" spans="1:14">
      <c r="A1240" s="254"/>
      <c r="B1240" s="260"/>
      <c r="C1240" s="283"/>
      <c r="D1240" s="323" t="s">
        <v>800</v>
      </c>
      <c r="E1240" s="294">
        <v>4.5</v>
      </c>
      <c r="F1240" s="295" t="s">
        <v>166</v>
      </c>
      <c r="G1240" s="283">
        <v>0.2</v>
      </c>
      <c r="H1240" s="295" t="s">
        <v>166</v>
      </c>
      <c r="I1240" s="294">
        <v>1</v>
      </c>
      <c r="J1240" s="295">
        <v>1</v>
      </c>
      <c r="K1240" s="295">
        <v>2</v>
      </c>
      <c r="L1240" s="295" t="s">
        <v>167</v>
      </c>
      <c r="M1240" s="312">
        <f>ROUND(E1240*G1240*I1240*J1240*K1240,2)</f>
        <v>1.8</v>
      </c>
      <c r="N1240" s="313" t="str">
        <f>$F$584</f>
        <v>M2</v>
      </c>
    </row>
    <row r="1241" spans="1:14">
      <c r="A1241" s="254"/>
      <c r="B1241" s="260"/>
      <c r="C1241" s="283"/>
      <c r="D1241" s="323"/>
      <c r="E1241" s="283"/>
      <c r="F1241" s="260"/>
      <c r="G1241" s="283"/>
      <c r="H1241" s="260"/>
      <c r="I1241" s="283"/>
      <c r="J1241" s="260"/>
      <c r="K1241" s="260"/>
      <c r="L1241" s="260"/>
      <c r="M1241" s="284"/>
      <c r="N1241" s="313"/>
    </row>
    <row r="1242" spans="1:14">
      <c r="A1242" s="254"/>
      <c r="B1242" s="260"/>
      <c r="C1242" s="283"/>
      <c r="D1242" s="323"/>
      <c r="E1242" s="283"/>
      <c r="F1242" s="260"/>
      <c r="G1242" s="283"/>
      <c r="H1242" s="260"/>
      <c r="I1242" s="283"/>
      <c r="J1242" s="260"/>
      <c r="K1242" s="329" t="s">
        <v>193</v>
      </c>
      <c r="L1242" s="260" t="s">
        <v>167</v>
      </c>
      <c r="M1242" s="326">
        <f>ROUND(SUM(M1237:M1241),2)</f>
        <v>30.56</v>
      </c>
      <c r="N1242" s="317" t="str">
        <f>$F$584</f>
        <v>M2</v>
      </c>
    </row>
    <row r="1243" spans="1:14">
      <c r="A1243" s="254"/>
      <c r="B1243" s="260"/>
      <c r="C1243" s="283"/>
      <c r="D1243" s="323"/>
      <c r="E1243" s="283"/>
      <c r="F1243" s="260"/>
      <c r="G1243" s="283"/>
      <c r="H1243" s="260"/>
      <c r="I1243" s="283"/>
      <c r="J1243" s="260"/>
      <c r="K1243" s="260"/>
      <c r="L1243" s="260"/>
      <c r="M1243" s="284"/>
      <c r="N1243" s="307"/>
    </row>
    <row r="1244" spans="1:14" ht="39.6">
      <c r="A1244" s="254"/>
      <c r="B1244" s="128" t="s">
        <v>801</v>
      </c>
      <c r="C1244" s="385" t="s">
        <v>802</v>
      </c>
      <c r="D1244" s="142" t="s">
        <v>803</v>
      </c>
      <c r="E1244" s="113"/>
      <c r="F1244" s="127" t="s">
        <v>197</v>
      </c>
      <c r="G1244" s="290"/>
      <c r="H1244" s="290"/>
      <c r="I1244" s="290"/>
      <c r="J1244" s="290"/>
      <c r="K1244" s="290"/>
      <c r="L1244" s="290"/>
      <c r="M1244" s="175"/>
      <c r="N1244" s="281"/>
    </row>
    <row r="1245" spans="1:14">
      <c r="A1245" s="254"/>
      <c r="B1245" s="260"/>
      <c r="C1245" s="260"/>
      <c r="D1245" s="291"/>
      <c r="E1245" s="267" t="s">
        <v>179</v>
      </c>
      <c r="F1245" s="291">
        <v>70.89</v>
      </c>
      <c r="G1245" s="293" t="s">
        <v>163</v>
      </c>
      <c r="H1245" s="255" t="str">
        <f>C1244</f>
        <v>COMP.01</v>
      </c>
      <c r="I1245" s="261"/>
      <c r="J1245" s="261" t="s">
        <v>175</v>
      </c>
      <c r="K1245" s="261"/>
      <c r="L1245" s="261"/>
      <c r="M1245" s="260"/>
      <c r="N1245" s="281"/>
    </row>
    <row r="1246" spans="1:14">
      <c r="A1246" s="254"/>
      <c r="B1246" s="260"/>
      <c r="C1246" s="261"/>
      <c r="D1246" s="263"/>
      <c r="E1246" s="261"/>
      <c r="F1246" s="261"/>
      <c r="G1246" s="261"/>
      <c r="H1246" s="260"/>
      <c r="I1246" s="261"/>
      <c r="J1246" s="261"/>
      <c r="K1246" s="261"/>
      <c r="L1246" s="261"/>
      <c r="M1246" s="260"/>
      <c r="N1246" s="281"/>
    </row>
    <row r="1247" spans="1:14">
      <c r="A1247" s="254"/>
      <c r="B1247" s="260"/>
      <c r="C1247" s="283"/>
      <c r="D1247" s="323" t="s">
        <v>804</v>
      </c>
      <c r="E1247" s="283">
        <v>44</v>
      </c>
      <c r="F1247" s="260" t="s">
        <v>166</v>
      </c>
      <c r="G1247" s="283">
        <v>26</v>
      </c>
      <c r="H1247" s="260" t="s">
        <v>166</v>
      </c>
      <c r="I1247" s="283">
        <v>1</v>
      </c>
      <c r="J1247" s="309">
        <v>1</v>
      </c>
      <c r="K1247" s="309">
        <v>1</v>
      </c>
      <c r="L1247" s="260" t="s">
        <v>167</v>
      </c>
      <c r="M1247" s="366">
        <f>ROUND(E1247*G1247*I1247*J1247*K1247,2)</f>
        <v>1144</v>
      </c>
      <c r="N1247" s="307" t="str">
        <f>F1244</f>
        <v>M2</v>
      </c>
    </row>
    <row r="1248" spans="1:14">
      <c r="A1248" s="254"/>
      <c r="B1248" s="255"/>
      <c r="C1248" s="261"/>
      <c r="D1248" s="173"/>
      <c r="E1248" s="283"/>
      <c r="F1248" s="260"/>
      <c r="G1248" s="283"/>
      <c r="H1248" s="260"/>
      <c r="I1248" s="283"/>
      <c r="J1248" s="260"/>
      <c r="K1248" s="260"/>
      <c r="L1248" s="260"/>
      <c r="M1248" s="284"/>
      <c r="N1248" s="307"/>
    </row>
    <row r="1249" spans="1:14">
      <c r="A1249" s="254"/>
      <c r="B1249" s="139" t="s">
        <v>805</v>
      </c>
      <c r="C1249" s="135"/>
      <c r="D1249" s="140" t="s">
        <v>806</v>
      </c>
      <c r="E1249" s="191"/>
      <c r="F1249" s="191"/>
      <c r="G1249" s="261"/>
      <c r="H1249" s="298"/>
      <c r="I1249" s="290"/>
      <c r="J1249" s="290"/>
      <c r="K1249" s="290"/>
      <c r="L1249" s="290"/>
      <c r="M1249" s="175"/>
      <c r="N1249" s="281"/>
    </row>
    <row r="1250" spans="1:14">
      <c r="A1250" s="254"/>
      <c r="B1250" s="297"/>
      <c r="C1250" s="261"/>
      <c r="D1250" s="140"/>
      <c r="E1250" s="173"/>
      <c r="F1250" s="173"/>
      <c r="G1250" s="261"/>
      <c r="H1250" s="298"/>
      <c r="I1250" s="290"/>
      <c r="J1250" s="290"/>
      <c r="K1250" s="290"/>
      <c r="L1250" s="290"/>
      <c r="M1250" s="175"/>
      <c r="N1250" s="281"/>
    </row>
    <row r="1251" spans="1:14" ht="39.6">
      <c r="A1251" s="254"/>
      <c r="B1251" s="128" t="s">
        <v>807</v>
      </c>
      <c r="C1251" s="122" t="s">
        <v>808</v>
      </c>
      <c r="D1251" s="194" t="s">
        <v>809</v>
      </c>
      <c r="E1251" s="377"/>
      <c r="F1251" s="174" t="s">
        <v>322</v>
      </c>
      <c r="G1251" s="378"/>
      <c r="H1251" s="194"/>
      <c r="I1251" s="194"/>
      <c r="J1251" s="194"/>
      <c r="K1251" s="194"/>
      <c r="L1251" s="194"/>
      <c r="M1251" s="378"/>
      <c r="N1251" s="347"/>
    </row>
    <row r="1252" spans="1:14">
      <c r="A1252" s="254"/>
      <c r="B1252" s="297"/>
      <c r="C1252" s="261"/>
      <c r="D1252" s="140"/>
      <c r="E1252" s="337" t="s">
        <v>323</v>
      </c>
      <c r="F1252" s="338">
        <v>31.4</v>
      </c>
      <c r="G1252" s="339" t="s">
        <v>163</v>
      </c>
      <c r="H1252" s="340" t="s">
        <v>808</v>
      </c>
      <c r="I1252" s="290"/>
      <c r="J1252" s="261" t="s">
        <v>324</v>
      </c>
      <c r="K1252" s="261"/>
      <c r="L1252" s="261"/>
      <c r="M1252" s="175"/>
      <c r="N1252" s="281"/>
    </row>
    <row r="1253" spans="1:14">
      <c r="A1253" s="254"/>
      <c r="B1253" s="297"/>
      <c r="C1253" s="261"/>
      <c r="D1253" s="140"/>
      <c r="E1253" s="337"/>
      <c r="F1253" s="341"/>
      <c r="G1253" s="339"/>
      <c r="H1253" s="340"/>
      <c r="I1253" s="290"/>
      <c r="J1253" s="261"/>
      <c r="K1253" s="261"/>
      <c r="L1253" s="261"/>
      <c r="M1253" s="175"/>
      <c r="N1253" s="281"/>
    </row>
    <row r="1254" spans="1:14">
      <c r="A1254" s="254"/>
      <c r="B1254" s="297"/>
      <c r="C1254" s="261"/>
      <c r="D1254" s="342" t="s">
        <v>810</v>
      </c>
      <c r="E1254" s="301">
        <v>24</v>
      </c>
      <c r="F1254" s="301" t="s">
        <v>326</v>
      </c>
      <c r="G1254" s="343">
        <v>1</v>
      </c>
      <c r="H1254" s="340" t="s">
        <v>166</v>
      </c>
      <c r="I1254" s="340">
        <v>1</v>
      </c>
      <c r="J1254" s="309">
        <v>1</v>
      </c>
      <c r="K1254" s="309">
        <v>1</v>
      </c>
      <c r="L1254" s="290"/>
      <c r="M1254" s="350">
        <f>ROUND(E1254*G1254*I1254*J1254*K1254,2)</f>
        <v>24</v>
      </c>
      <c r="N1254" s="317" t="s">
        <v>322</v>
      </c>
    </row>
    <row r="1255" spans="1:14">
      <c r="A1255" s="254"/>
      <c r="B1255" s="297"/>
      <c r="C1255" s="261"/>
      <c r="D1255" s="140"/>
      <c r="E1255" s="173"/>
      <c r="F1255" s="173"/>
      <c r="G1255" s="261"/>
      <c r="H1255" s="298"/>
      <c r="I1255" s="290"/>
      <c r="J1255" s="290"/>
      <c r="K1255" s="290"/>
      <c r="L1255" s="290"/>
      <c r="M1255" s="175"/>
      <c r="N1255" s="281"/>
    </row>
    <row r="1256" spans="1:14" ht="26.4">
      <c r="A1256" s="254"/>
      <c r="B1256" s="128" t="s">
        <v>811</v>
      </c>
      <c r="C1256" s="122" t="s">
        <v>366</v>
      </c>
      <c r="D1256" s="142" t="s">
        <v>367</v>
      </c>
      <c r="E1256" s="173"/>
      <c r="F1256" s="174" t="s">
        <v>190</v>
      </c>
      <c r="G1256" s="261"/>
      <c r="H1256" s="298"/>
      <c r="I1256" s="290"/>
      <c r="J1256" s="290"/>
      <c r="K1256" s="290"/>
      <c r="L1256" s="290"/>
      <c r="M1256" s="175"/>
      <c r="N1256" s="281"/>
    </row>
    <row r="1257" spans="1:14">
      <c r="A1257" s="254"/>
      <c r="B1257" s="297"/>
      <c r="C1257" s="261"/>
      <c r="D1257" s="140"/>
      <c r="E1257" s="337" t="s">
        <v>191</v>
      </c>
      <c r="F1257" s="338">
        <v>9.52</v>
      </c>
      <c r="G1257" s="339" t="s">
        <v>163</v>
      </c>
      <c r="H1257" s="340" t="s">
        <v>366</v>
      </c>
      <c r="I1257" s="290"/>
      <c r="J1257" s="261" t="s">
        <v>324</v>
      </c>
      <c r="K1257" s="261"/>
      <c r="L1257" s="261"/>
      <c r="M1257" s="175"/>
      <c r="N1257" s="281"/>
    </row>
    <row r="1258" spans="1:14">
      <c r="A1258" s="254"/>
      <c r="B1258" s="297"/>
      <c r="C1258" s="261"/>
      <c r="D1258" s="140"/>
      <c r="E1258" s="337"/>
      <c r="F1258" s="341"/>
      <c r="G1258" s="339"/>
      <c r="H1258" s="340"/>
      <c r="I1258" s="290"/>
      <c r="J1258" s="261"/>
      <c r="K1258" s="261"/>
      <c r="L1258" s="261"/>
      <c r="M1258" s="175"/>
      <c r="N1258" s="281"/>
    </row>
    <row r="1259" spans="1:14">
      <c r="A1259" s="254"/>
      <c r="B1259" s="297"/>
      <c r="C1259" s="261"/>
      <c r="D1259" s="342" t="s">
        <v>812</v>
      </c>
      <c r="E1259" s="301">
        <v>270</v>
      </c>
      <c r="F1259" s="301" t="s">
        <v>326</v>
      </c>
      <c r="G1259" s="343">
        <v>1</v>
      </c>
      <c r="H1259" s="340" t="s">
        <v>166</v>
      </c>
      <c r="I1259" s="340">
        <v>1</v>
      </c>
      <c r="J1259" s="309">
        <v>1</v>
      </c>
      <c r="K1259" s="309">
        <v>1</v>
      </c>
      <c r="L1259" s="290"/>
      <c r="M1259" s="350">
        <f>ROUND(E1259*G1259*I1259*J1259*K1259,2)</f>
        <v>270</v>
      </c>
      <c r="N1259" s="317" t="s">
        <v>190</v>
      </c>
    </row>
    <row r="1260" spans="1:14">
      <c r="A1260" s="254"/>
      <c r="B1260" s="297"/>
      <c r="C1260" s="261"/>
      <c r="D1260" s="342" t="s">
        <v>813</v>
      </c>
      <c r="E1260" s="173"/>
      <c r="F1260" s="173"/>
      <c r="G1260" s="261"/>
      <c r="H1260" s="298"/>
      <c r="I1260" s="290"/>
      <c r="J1260" s="290"/>
      <c r="K1260" s="290"/>
      <c r="L1260" s="290"/>
      <c r="M1260" s="175"/>
      <c r="N1260" s="281"/>
    </row>
    <row r="1261" spans="1:14">
      <c r="A1261" s="254"/>
      <c r="B1261" s="297"/>
      <c r="C1261" s="261"/>
      <c r="D1261" s="140"/>
      <c r="E1261" s="173"/>
      <c r="F1261" s="173"/>
      <c r="G1261" s="261"/>
      <c r="H1261" s="298"/>
      <c r="I1261" s="290"/>
      <c r="J1261" s="290"/>
      <c r="K1261" s="290"/>
      <c r="L1261" s="290"/>
      <c r="M1261" s="175"/>
      <c r="N1261" s="281"/>
    </row>
    <row r="1262" spans="1:14" ht="26.4">
      <c r="A1262" s="254"/>
      <c r="B1262" s="128" t="s">
        <v>814</v>
      </c>
      <c r="C1262" s="122" t="s">
        <v>362</v>
      </c>
      <c r="D1262" s="142" t="s">
        <v>363</v>
      </c>
      <c r="E1262" s="173"/>
      <c r="F1262" s="174" t="s">
        <v>190</v>
      </c>
      <c r="G1262" s="261"/>
      <c r="H1262" s="298"/>
      <c r="I1262" s="290"/>
      <c r="J1262" s="290"/>
      <c r="K1262" s="290"/>
      <c r="L1262" s="290"/>
      <c r="M1262" s="175"/>
      <c r="N1262" s="281"/>
    </row>
    <row r="1263" spans="1:14">
      <c r="A1263" s="254"/>
      <c r="B1263" s="297"/>
      <c r="C1263" s="261"/>
      <c r="D1263" s="140"/>
      <c r="E1263" s="337" t="s">
        <v>191</v>
      </c>
      <c r="F1263" s="338">
        <v>25.35</v>
      </c>
      <c r="G1263" s="339" t="s">
        <v>163</v>
      </c>
      <c r="H1263" s="340" t="s">
        <v>362</v>
      </c>
      <c r="I1263" s="290"/>
      <c r="J1263" s="261" t="s">
        <v>324</v>
      </c>
      <c r="K1263" s="261"/>
      <c r="L1263" s="261"/>
      <c r="M1263" s="175"/>
      <c r="N1263" s="281"/>
    </row>
    <row r="1264" spans="1:14">
      <c r="A1264" s="254"/>
      <c r="B1264" s="297"/>
      <c r="C1264" s="261"/>
      <c r="D1264" s="140"/>
      <c r="E1264" s="337"/>
      <c r="F1264" s="341"/>
      <c r="G1264" s="339"/>
      <c r="H1264" s="340"/>
      <c r="I1264" s="290"/>
      <c r="J1264" s="261"/>
      <c r="K1264" s="261"/>
      <c r="L1264" s="261"/>
      <c r="M1264" s="175"/>
      <c r="N1264" s="281"/>
    </row>
    <row r="1265" spans="1:15">
      <c r="A1265" s="254"/>
      <c r="B1265" s="297"/>
      <c r="C1265" s="261"/>
      <c r="D1265" s="342" t="s">
        <v>815</v>
      </c>
      <c r="E1265" s="301">
        <v>116</v>
      </c>
      <c r="F1265" s="301" t="s">
        <v>326</v>
      </c>
      <c r="G1265" s="343">
        <v>1</v>
      </c>
      <c r="H1265" s="340" t="s">
        <v>166</v>
      </c>
      <c r="I1265" s="340">
        <v>1</v>
      </c>
      <c r="J1265" s="309">
        <v>1</v>
      </c>
      <c r="K1265" s="309">
        <v>1</v>
      </c>
      <c r="L1265" s="290"/>
      <c r="M1265" s="350">
        <f>ROUND(E1265*G1265*I1265*J1265*K1265,2)</f>
        <v>116</v>
      </c>
      <c r="N1265" s="317" t="s">
        <v>190</v>
      </c>
    </row>
    <row r="1266" spans="1:15">
      <c r="A1266" s="254"/>
      <c r="B1266" s="297"/>
      <c r="C1266" s="261"/>
      <c r="D1266" s="342" t="s">
        <v>816</v>
      </c>
      <c r="E1266" s="173"/>
      <c r="F1266" s="173"/>
      <c r="G1266" s="261"/>
      <c r="H1266" s="298"/>
      <c r="I1266" s="290"/>
      <c r="J1266" s="290"/>
      <c r="K1266" s="290"/>
      <c r="L1266" s="290"/>
      <c r="M1266" s="175"/>
      <c r="N1266" s="281"/>
    </row>
    <row r="1267" spans="1:15">
      <c r="A1267" s="254"/>
      <c r="B1267" s="297"/>
      <c r="C1267" s="261"/>
      <c r="D1267" s="342" t="s">
        <v>817</v>
      </c>
      <c r="E1267" s="173"/>
      <c r="F1267" s="173"/>
      <c r="G1267" s="261"/>
      <c r="H1267" s="298"/>
      <c r="I1267" s="290"/>
      <c r="J1267" s="290"/>
      <c r="K1267" s="290"/>
      <c r="L1267" s="290"/>
      <c r="M1267" s="175"/>
      <c r="N1267" s="281"/>
    </row>
    <row r="1268" spans="1:15">
      <c r="A1268" s="254"/>
      <c r="B1268" s="297"/>
      <c r="C1268" s="261"/>
      <c r="D1268" s="342"/>
      <c r="E1268" s="173"/>
      <c r="F1268" s="173"/>
      <c r="G1268" s="261"/>
      <c r="H1268" s="298"/>
      <c r="I1268" s="290"/>
      <c r="J1268" s="290"/>
      <c r="K1268" s="290"/>
      <c r="L1268" s="290"/>
      <c r="M1268" s="175"/>
      <c r="N1268" s="281"/>
    </row>
    <row r="1269" spans="1:15">
      <c r="A1269" s="254"/>
      <c r="B1269" s="297"/>
      <c r="C1269" s="261"/>
      <c r="D1269" s="342"/>
      <c r="E1269" s="173"/>
      <c r="F1269" s="173"/>
      <c r="G1269" s="261"/>
      <c r="H1269" s="298"/>
      <c r="I1269" s="290"/>
      <c r="J1269" s="290"/>
      <c r="K1269" s="290"/>
      <c r="L1269" s="290"/>
      <c r="M1269" s="175"/>
      <c r="N1269" s="281"/>
    </row>
    <row r="1270" spans="1:15">
      <c r="A1270" s="254"/>
      <c r="B1270" s="297"/>
      <c r="C1270" s="261"/>
      <c r="D1270" s="342"/>
      <c r="E1270" s="173"/>
      <c r="F1270" s="173"/>
      <c r="G1270" s="261"/>
      <c r="H1270" s="298"/>
      <c r="I1270" s="290"/>
      <c r="J1270" s="290"/>
      <c r="K1270" s="290"/>
      <c r="L1270" s="290"/>
      <c r="M1270" s="175"/>
      <c r="N1270" s="281"/>
    </row>
    <row r="1271" spans="1:15">
      <c r="A1271" s="254"/>
      <c r="B1271" s="297"/>
      <c r="C1271" s="261"/>
      <c r="D1271" s="140"/>
      <c r="E1271" s="173"/>
      <c r="F1271" s="173"/>
      <c r="G1271" s="261"/>
      <c r="H1271" s="298"/>
      <c r="I1271" s="290"/>
      <c r="J1271" s="290"/>
      <c r="K1271" s="290"/>
      <c r="L1271" s="290"/>
      <c r="M1271" s="175"/>
      <c r="N1271" s="281"/>
    </row>
    <row r="1272" spans="1:15" ht="39.6">
      <c r="A1272" s="254"/>
      <c r="B1272" s="128" t="s">
        <v>818</v>
      </c>
      <c r="C1272" s="122" t="s">
        <v>819</v>
      </c>
      <c r="D1272" s="142" t="s">
        <v>820</v>
      </c>
      <c r="E1272" s="173"/>
      <c r="F1272" s="174" t="s">
        <v>161</v>
      </c>
      <c r="G1272" s="261"/>
      <c r="H1272" s="298"/>
      <c r="I1272" s="290"/>
      <c r="J1272" s="290"/>
      <c r="K1272" s="290"/>
      <c r="L1272" s="290"/>
      <c r="M1272" s="175"/>
      <c r="N1272" s="281"/>
      <c r="O1272" s="321"/>
    </row>
    <row r="1273" spans="1:15">
      <c r="A1273" s="254"/>
      <c r="B1273" s="297"/>
      <c r="C1273" s="261"/>
      <c r="D1273" s="140"/>
      <c r="E1273" s="337" t="s">
        <v>323</v>
      </c>
      <c r="F1273" s="338">
        <v>147.21</v>
      </c>
      <c r="G1273" s="339" t="s">
        <v>163</v>
      </c>
      <c r="H1273" s="340" t="s">
        <v>819</v>
      </c>
      <c r="I1273" s="290"/>
      <c r="J1273" s="261" t="s">
        <v>324</v>
      </c>
      <c r="K1273" s="261"/>
      <c r="L1273" s="261"/>
      <c r="M1273" s="175"/>
      <c r="N1273" s="281"/>
    </row>
    <row r="1274" spans="1:15">
      <c r="A1274" s="254"/>
      <c r="B1274" s="297"/>
      <c r="C1274" s="261"/>
      <c r="D1274" s="140"/>
      <c r="E1274" s="337"/>
      <c r="F1274" s="341"/>
      <c r="G1274" s="339"/>
      <c r="H1274" s="340"/>
      <c r="I1274" s="290"/>
      <c r="J1274" s="261"/>
      <c r="K1274" s="261"/>
      <c r="L1274" s="261"/>
      <c r="M1274" s="175"/>
      <c r="N1274" s="281"/>
    </row>
    <row r="1275" spans="1:15">
      <c r="A1275" s="254"/>
      <c r="B1275" s="297"/>
      <c r="C1275" s="261"/>
      <c r="D1275" s="342" t="s">
        <v>821</v>
      </c>
      <c r="E1275" s="301">
        <v>2</v>
      </c>
      <c r="F1275" s="301" t="s">
        <v>326</v>
      </c>
      <c r="G1275" s="343">
        <v>1</v>
      </c>
      <c r="H1275" s="340" t="s">
        <v>166</v>
      </c>
      <c r="I1275" s="340">
        <v>1</v>
      </c>
      <c r="J1275" s="309">
        <v>1</v>
      </c>
      <c r="K1275" s="309">
        <v>1</v>
      </c>
      <c r="L1275" s="290"/>
      <c r="M1275" s="350">
        <f>ROUND(E1275*G1275*I1275*J1275*K1275,2)</f>
        <v>2</v>
      </c>
      <c r="N1275" s="317" t="s">
        <v>322</v>
      </c>
    </row>
    <row r="1276" spans="1:15">
      <c r="A1276" s="254"/>
      <c r="B1276" s="297"/>
      <c r="C1276" s="261"/>
      <c r="D1276" s="140"/>
      <c r="E1276" s="173"/>
      <c r="F1276" s="173"/>
      <c r="G1276" s="261"/>
      <c r="H1276" s="298"/>
      <c r="I1276" s="290"/>
      <c r="J1276" s="290"/>
      <c r="K1276" s="290"/>
      <c r="L1276" s="290"/>
      <c r="M1276" s="175"/>
      <c r="N1276" s="281"/>
    </row>
    <row r="1277" spans="1:15" ht="26.4">
      <c r="A1277" s="254"/>
      <c r="B1277" s="128" t="s">
        <v>822</v>
      </c>
      <c r="C1277" s="122" t="s">
        <v>823</v>
      </c>
      <c r="D1277" s="142" t="s">
        <v>824</v>
      </c>
      <c r="E1277" s="173"/>
      <c r="F1277" s="174" t="s">
        <v>190</v>
      </c>
      <c r="G1277" s="261"/>
      <c r="H1277" s="298"/>
      <c r="I1277" s="290"/>
      <c r="J1277" s="290"/>
      <c r="K1277" s="290"/>
      <c r="L1277" s="290"/>
      <c r="M1277" s="175"/>
      <c r="N1277" s="281"/>
    </row>
    <row r="1278" spans="1:15">
      <c r="A1278" s="254"/>
      <c r="B1278" s="297"/>
      <c r="C1278" s="261"/>
      <c r="D1278" s="140"/>
      <c r="E1278" s="337" t="s">
        <v>191</v>
      </c>
      <c r="F1278" s="338">
        <v>43.42</v>
      </c>
      <c r="G1278" s="339" t="s">
        <v>163</v>
      </c>
      <c r="H1278" s="340" t="s">
        <v>823</v>
      </c>
      <c r="I1278" s="290"/>
      <c r="J1278" s="261" t="s">
        <v>324</v>
      </c>
      <c r="K1278" s="261"/>
      <c r="L1278" s="261"/>
      <c r="M1278" s="175"/>
      <c r="N1278" s="281"/>
    </row>
    <row r="1279" spans="1:15">
      <c r="A1279" s="254"/>
      <c r="B1279" s="297"/>
      <c r="C1279" s="261"/>
      <c r="D1279" s="140"/>
      <c r="E1279" s="337"/>
      <c r="F1279" s="341"/>
      <c r="G1279" s="339"/>
      <c r="H1279" s="340"/>
      <c r="I1279" s="290"/>
      <c r="J1279" s="261"/>
      <c r="K1279" s="261"/>
      <c r="L1279" s="261"/>
      <c r="M1279" s="175"/>
      <c r="N1279" s="281"/>
    </row>
    <row r="1280" spans="1:15">
      <c r="A1280" s="254"/>
      <c r="B1280" s="297"/>
      <c r="C1280" s="261"/>
      <c r="D1280" s="342" t="s">
        <v>825</v>
      </c>
      <c r="E1280" s="301">
        <v>38</v>
      </c>
      <c r="F1280" s="301" t="s">
        <v>326</v>
      </c>
      <c r="G1280" s="343">
        <v>1</v>
      </c>
      <c r="H1280" s="340" t="s">
        <v>166</v>
      </c>
      <c r="I1280" s="340">
        <v>1</v>
      </c>
      <c r="J1280" s="309">
        <v>1</v>
      </c>
      <c r="K1280" s="309">
        <v>1</v>
      </c>
      <c r="L1280" s="290"/>
      <c r="M1280" s="350">
        <f>ROUND(E1280*G1280*I1280*J1280*K1280,2)</f>
        <v>38</v>
      </c>
      <c r="N1280" s="317" t="s">
        <v>190</v>
      </c>
    </row>
    <row r="1281" spans="1:14">
      <c r="A1281" s="254"/>
      <c r="B1281" s="297"/>
      <c r="C1281" s="261"/>
      <c r="D1281" s="342" t="s">
        <v>826</v>
      </c>
      <c r="E1281" s="173"/>
      <c r="F1281" s="173"/>
      <c r="G1281" s="261"/>
      <c r="H1281" s="298"/>
      <c r="I1281" s="290"/>
      <c r="J1281" s="290"/>
      <c r="K1281" s="290"/>
      <c r="L1281" s="290"/>
      <c r="M1281" s="175"/>
      <c r="N1281" s="281"/>
    </row>
    <row r="1282" spans="1:14">
      <c r="A1282" s="254"/>
      <c r="B1282" s="297"/>
      <c r="C1282" s="261"/>
      <c r="D1282" s="140"/>
      <c r="E1282" s="173"/>
      <c r="F1282" s="173"/>
      <c r="G1282" s="261"/>
      <c r="H1282" s="298"/>
      <c r="I1282" s="290"/>
      <c r="J1282" s="290"/>
      <c r="K1282" s="290"/>
      <c r="L1282" s="290"/>
      <c r="M1282" s="175"/>
      <c r="N1282" s="281"/>
    </row>
    <row r="1283" spans="1:14" ht="26.4">
      <c r="A1283" s="254"/>
      <c r="B1283" s="128" t="s">
        <v>827</v>
      </c>
      <c r="C1283" s="122" t="s">
        <v>828</v>
      </c>
      <c r="D1283" s="142" t="s">
        <v>829</v>
      </c>
      <c r="E1283" s="173"/>
      <c r="F1283" s="174" t="s">
        <v>190</v>
      </c>
      <c r="G1283" s="261"/>
      <c r="H1283" s="298"/>
      <c r="I1283" s="290"/>
      <c r="J1283" s="290"/>
      <c r="K1283" s="290"/>
      <c r="L1283" s="290"/>
      <c r="M1283" s="175"/>
      <c r="N1283" s="281"/>
    </row>
    <row r="1284" spans="1:14">
      <c r="A1284" s="254"/>
      <c r="B1284" s="297"/>
      <c r="C1284" s="261"/>
      <c r="D1284" s="140"/>
      <c r="E1284" s="337" t="s">
        <v>191</v>
      </c>
      <c r="F1284" s="338">
        <v>53.08</v>
      </c>
      <c r="G1284" s="339" t="s">
        <v>163</v>
      </c>
      <c r="H1284" s="340" t="s">
        <v>828</v>
      </c>
      <c r="I1284" s="290"/>
      <c r="J1284" s="261" t="s">
        <v>324</v>
      </c>
      <c r="K1284" s="261"/>
      <c r="L1284" s="261"/>
      <c r="M1284" s="175"/>
      <c r="N1284" s="281"/>
    </row>
    <row r="1285" spans="1:14">
      <c r="A1285" s="254"/>
      <c r="B1285" s="297"/>
      <c r="C1285" s="261"/>
      <c r="D1285" s="140"/>
      <c r="E1285" s="337"/>
      <c r="F1285" s="341"/>
      <c r="G1285" s="339"/>
      <c r="H1285" s="340"/>
      <c r="I1285" s="290"/>
      <c r="J1285" s="261"/>
      <c r="K1285" s="261"/>
      <c r="L1285" s="261"/>
      <c r="M1285" s="175"/>
      <c r="N1285" s="281"/>
    </row>
    <row r="1286" spans="1:14">
      <c r="A1286" s="254"/>
      <c r="B1286" s="297"/>
      <c r="C1286" s="261"/>
      <c r="D1286" s="342" t="s">
        <v>830</v>
      </c>
      <c r="E1286" s="301">
        <v>148</v>
      </c>
      <c r="F1286" s="301" t="s">
        <v>326</v>
      </c>
      <c r="G1286" s="343">
        <v>1</v>
      </c>
      <c r="H1286" s="340" t="s">
        <v>166</v>
      </c>
      <c r="I1286" s="340">
        <v>1</v>
      </c>
      <c r="J1286" s="309">
        <v>1</v>
      </c>
      <c r="K1286" s="309">
        <v>1</v>
      </c>
      <c r="L1286" s="290"/>
      <c r="M1286" s="350">
        <f>ROUND(E1286*G1286*I1286*J1286*K1286,2)</f>
        <v>148</v>
      </c>
      <c r="N1286" s="317" t="s">
        <v>190</v>
      </c>
    </row>
    <row r="1287" spans="1:14">
      <c r="A1287" s="254"/>
      <c r="B1287" s="297"/>
      <c r="C1287" s="261"/>
      <c r="D1287" s="342" t="s">
        <v>826</v>
      </c>
      <c r="E1287" s="173"/>
      <c r="F1287" s="173"/>
      <c r="G1287" s="261"/>
      <c r="H1287" s="298"/>
      <c r="I1287" s="290"/>
      <c r="J1287" s="290"/>
      <c r="K1287" s="290"/>
      <c r="L1287" s="290"/>
      <c r="M1287" s="175"/>
      <c r="N1287" s="281"/>
    </row>
    <row r="1288" spans="1:14">
      <c r="A1288" s="254"/>
      <c r="B1288" s="297"/>
      <c r="C1288" s="261"/>
      <c r="D1288" s="140"/>
      <c r="E1288" s="173"/>
      <c r="F1288" s="173"/>
      <c r="G1288" s="261"/>
      <c r="H1288" s="298"/>
      <c r="I1288" s="290"/>
      <c r="J1288" s="290"/>
      <c r="K1288" s="290"/>
      <c r="L1288" s="290"/>
      <c r="M1288" s="175"/>
      <c r="N1288" s="281"/>
    </row>
    <row r="1289" spans="1:14" ht="26.4">
      <c r="A1289" s="254"/>
      <c r="B1289" s="128" t="s">
        <v>831</v>
      </c>
      <c r="C1289" s="122" t="s">
        <v>832</v>
      </c>
      <c r="D1289" s="142" t="s">
        <v>833</v>
      </c>
      <c r="E1289" s="173"/>
      <c r="F1289" s="174" t="s">
        <v>190</v>
      </c>
      <c r="G1289" s="261"/>
      <c r="H1289" s="298"/>
      <c r="I1289" s="290"/>
      <c r="J1289" s="290"/>
      <c r="K1289" s="290"/>
      <c r="L1289" s="290"/>
      <c r="M1289" s="175"/>
      <c r="N1289" s="281"/>
    </row>
    <row r="1290" spans="1:14">
      <c r="A1290" s="254"/>
      <c r="B1290" s="297"/>
      <c r="C1290" s="261"/>
      <c r="D1290" s="140"/>
      <c r="E1290" s="337" t="s">
        <v>191</v>
      </c>
      <c r="F1290" s="338">
        <v>33.49</v>
      </c>
      <c r="G1290" s="339" t="s">
        <v>163</v>
      </c>
      <c r="H1290" s="340" t="s">
        <v>832</v>
      </c>
      <c r="I1290" s="290"/>
      <c r="J1290" s="261" t="s">
        <v>324</v>
      </c>
      <c r="K1290" s="261"/>
      <c r="L1290" s="261"/>
      <c r="M1290" s="175"/>
      <c r="N1290" s="281"/>
    </row>
    <row r="1291" spans="1:14">
      <c r="A1291" s="254"/>
      <c r="B1291" s="297"/>
      <c r="C1291" s="261"/>
      <c r="D1291" s="140"/>
      <c r="E1291" s="337"/>
      <c r="F1291" s="341"/>
      <c r="G1291" s="339"/>
      <c r="H1291" s="340"/>
      <c r="I1291" s="290"/>
      <c r="J1291" s="261"/>
      <c r="K1291" s="261"/>
      <c r="L1291" s="261"/>
      <c r="M1291" s="175"/>
      <c r="N1291" s="281"/>
    </row>
    <row r="1292" spans="1:14">
      <c r="A1292" s="254"/>
      <c r="B1292" s="297"/>
      <c r="C1292" s="261"/>
      <c r="D1292" s="342" t="s">
        <v>834</v>
      </c>
      <c r="E1292" s="301">
        <v>37</v>
      </c>
      <c r="F1292" s="301" t="s">
        <v>326</v>
      </c>
      <c r="G1292" s="343">
        <v>1</v>
      </c>
      <c r="H1292" s="340" t="s">
        <v>166</v>
      </c>
      <c r="I1292" s="340">
        <v>1</v>
      </c>
      <c r="J1292" s="309">
        <v>1</v>
      </c>
      <c r="K1292" s="309">
        <v>1</v>
      </c>
      <c r="L1292" s="290"/>
      <c r="M1292" s="350">
        <f>ROUND(E1292*G1292*I1292*J1292*K1292,2)</f>
        <v>37</v>
      </c>
      <c r="N1292" s="317" t="s">
        <v>190</v>
      </c>
    </row>
    <row r="1293" spans="1:14">
      <c r="A1293" s="254"/>
      <c r="B1293" s="297"/>
      <c r="C1293" s="261"/>
      <c r="D1293" s="342" t="s">
        <v>826</v>
      </c>
      <c r="E1293" s="173"/>
      <c r="F1293" s="173"/>
      <c r="G1293" s="261"/>
      <c r="H1293" s="298"/>
      <c r="I1293" s="290"/>
      <c r="J1293" s="290"/>
      <c r="K1293" s="290"/>
      <c r="L1293" s="290"/>
      <c r="M1293" s="175"/>
      <c r="N1293" s="281"/>
    </row>
    <row r="1294" spans="1:14">
      <c r="A1294" s="254"/>
      <c r="B1294" s="297"/>
      <c r="C1294" s="261"/>
      <c r="D1294" s="140"/>
      <c r="E1294" s="173"/>
      <c r="F1294" s="173"/>
      <c r="G1294" s="261"/>
      <c r="H1294" s="298"/>
      <c r="I1294" s="290"/>
      <c r="J1294" s="290"/>
      <c r="K1294" s="290"/>
      <c r="L1294" s="290"/>
      <c r="M1294" s="175"/>
      <c r="N1294" s="281"/>
    </row>
    <row r="1295" spans="1:14">
      <c r="A1295" s="254"/>
      <c r="B1295" s="297"/>
      <c r="C1295" s="261"/>
      <c r="D1295" s="140"/>
      <c r="E1295" s="173"/>
      <c r="F1295" s="173"/>
      <c r="G1295" s="261"/>
      <c r="H1295" s="298"/>
      <c r="I1295" s="290"/>
      <c r="J1295" s="290"/>
      <c r="K1295" s="290"/>
      <c r="L1295" s="290"/>
      <c r="M1295" s="175"/>
      <c r="N1295" s="281"/>
    </row>
    <row r="1296" spans="1:14">
      <c r="A1296" s="254"/>
      <c r="B1296" s="297"/>
      <c r="C1296" s="261"/>
      <c r="D1296" s="140"/>
      <c r="E1296" s="173"/>
      <c r="F1296" s="173"/>
      <c r="G1296" s="261"/>
      <c r="H1296" s="298"/>
      <c r="I1296" s="290"/>
      <c r="J1296" s="290"/>
      <c r="K1296" s="290"/>
      <c r="L1296" s="290"/>
      <c r="M1296" s="175"/>
      <c r="N1296" s="281"/>
    </row>
    <row r="1297" spans="1:14" ht="39.6">
      <c r="A1297" s="254"/>
      <c r="B1297" s="128" t="s">
        <v>835</v>
      </c>
      <c r="C1297" s="122" t="s">
        <v>405</v>
      </c>
      <c r="D1297" s="142" t="s">
        <v>406</v>
      </c>
      <c r="E1297" s="173"/>
      <c r="F1297" s="174" t="s">
        <v>190</v>
      </c>
      <c r="G1297" s="261"/>
      <c r="H1297" s="298"/>
      <c r="I1297" s="290"/>
      <c r="J1297" s="290"/>
      <c r="K1297" s="290"/>
      <c r="L1297" s="290"/>
      <c r="M1297" s="175"/>
      <c r="N1297" s="281"/>
    </row>
    <row r="1298" spans="1:14">
      <c r="A1298" s="254"/>
      <c r="B1298" s="297"/>
      <c r="C1298" s="261"/>
      <c r="D1298" s="140"/>
      <c r="E1298" s="337" t="s">
        <v>191</v>
      </c>
      <c r="F1298" s="338">
        <v>6.21</v>
      </c>
      <c r="G1298" s="339" t="s">
        <v>163</v>
      </c>
      <c r="H1298" s="340" t="s">
        <v>405</v>
      </c>
      <c r="I1298" s="290"/>
      <c r="J1298" s="261" t="s">
        <v>324</v>
      </c>
      <c r="K1298" s="261"/>
      <c r="L1298" s="261"/>
      <c r="M1298" s="175"/>
      <c r="N1298" s="281"/>
    </row>
    <row r="1299" spans="1:14">
      <c r="A1299" s="254"/>
      <c r="B1299" s="297"/>
      <c r="C1299" s="261"/>
      <c r="D1299" s="140"/>
      <c r="E1299" s="337"/>
      <c r="F1299" s="341"/>
      <c r="G1299" s="339"/>
      <c r="H1299" s="340"/>
      <c r="I1299" s="290"/>
      <c r="J1299" s="261"/>
      <c r="K1299" s="261"/>
      <c r="L1299" s="261"/>
      <c r="M1299" s="175"/>
      <c r="N1299" s="281"/>
    </row>
    <row r="1300" spans="1:14">
      <c r="A1300" s="254"/>
      <c r="B1300" s="297"/>
      <c r="C1300" s="261"/>
      <c r="D1300" s="342" t="s">
        <v>836</v>
      </c>
      <c r="E1300" s="301">
        <v>1300</v>
      </c>
      <c r="F1300" s="301" t="s">
        <v>326</v>
      </c>
      <c r="G1300" s="343">
        <v>1</v>
      </c>
      <c r="H1300" s="340" t="s">
        <v>166</v>
      </c>
      <c r="I1300" s="340">
        <v>1</v>
      </c>
      <c r="J1300" s="309">
        <v>1</v>
      </c>
      <c r="K1300" s="309">
        <v>1</v>
      </c>
      <c r="L1300" s="290"/>
      <c r="M1300" s="380">
        <f>ROUND(E1300*G1300*I1300*J1300*K1300,2)</f>
        <v>1300</v>
      </c>
      <c r="N1300" s="317" t="s">
        <v>190</v>
      </c>
    </row>
    <row r="1301" spans="1:14">
      <c r="A1301" s="254"/>
      <c r="B1301" s="297"/>
      <c r="C1301" s="261"/>
      <c r="D1301" s="342" t="s">
        <v>837</v>
      </c>
      <c r="E1301" s="173"/>
      <c r="F1301" s="173"/>
      <c r="G1301" s="261"/>
      <c r="H1301" s="298"/>
      <c r="I1301" s="290"/>
      <c r="J1301" s="290"/>
      <c r="K1301" s="290"/>
      <c r="L1301" s="290"/>
      <c r="M1301" s="175"/>
      <c r="N1301" s="281"/>
    </row>
    <row r="1302" spans="1:14">
      <c r="A1302" s="254"/>
      <c r="B1302" s="297"/>
      <c r="C1302" s="261"/>
      <c r="D1302" s="140"/>
      <c r="E1302" s="173"/>
      <c r="F1302" s="173"/>
      <c r="G1302" s="261"/>
      <c r="H1302" s="298"/>
      <c r="I1302" s="290"/>
      <c r="J1302" s="290"/>
      <c r="K1302" s="290"/>
      <c r="L1302" s="290"/>
      <c r="M1302" s="175"/>
      <c r="N1302" s="281"/>
    </row>
    <row r="1303" spans="1:14" ht="39.6">
      <c r="A1303" s="254"/>
      <c r="B1303" s="128" t="s">
        <v>838</v>
      </c>
      <c r="C1303" s="122" t="s">
        <v>399</v>
      </c>
      <c r="D1303" s="142" t="s">
        <v>400</v>
      </c>
      <c r="E1303" s="173"/>
      <c r="F1303" s="174" t="s">
        <v>190</v>
      </c>
      <c r="G1303" s="261"/>
      <c r="H1303" s="298"/>
      <c r="I1303" s="290"/>
      <c r="J1303" s="290"/>
      <c r="K1303" s="290"/>
      <c r="L1303" s="290"/>
      <c r="M1303" s="175"/>
      <c r="N1303" s="281"/>
    </row>
    <row r="1304" spans="1:14">
      <c r="A1304" s="254"/>
      <c r="B1304" s="297"/>
      <c r="C1304" s="261"/>
      <c r="D1304" s="140"/>
      <c r="E1304" s="337" t="s">
        <v>191</v>
      </c>
      <c r="F1304" s="338">
        <v>4.42</v>
      </c>
      <c r="G1304" s="339" t="s">
        <v>163</v>
      </c>
      <c r="H1304" s="340" t="s">
        <v>399</v>
      </c>
      <c r="I1304" s="290"/>
      <c r="J1304" s="261" t="s">
        <v>324</v>
      </c>
      <c r="K1304" s="261"/>
      <c r="L1304" s="261"/>
      <c r="M1304" s="175"/>
      <c r="N1304" s="281"/>
    </row>
    <row r="1305" spans="1:14">
      <c r="A1305" s="254"/>
      <c r="B1305" s="297"/>
      <c r="C1305" s="261"/>
      <c r="D1305" s="140"/>
      <c r="E1305" s="337"/>
      <c r="F1305" s="341"/>
      <c r="G1305" s="339"/>
      <c r="H1305" s="340"/>
      <c r="I1305" s="290"/>
      <c r="J1305" s="261"/>
      <c r="K1305" s="261"/>
      <c r="L1305" s="261"/>
      <c r="M1305" s="175"/>
      <c r="N1305" s="281"/>
    </row>
    <row r="1306" spans="1:14">
      <c r="A1306" s="254"/>
      <c r="B1306" s="297"/>
      <c r="C1306" s="261"/>
      <c r="D1306" s="342" t="s">
        <v>839</v>
      </c>
      <c r="E1306" s="301">
        <v>125</v>
      </c>
      <c r="F1306" s="301" t="s">
        <v>326</v>
      </c>
      <c r="G1306" s="343">
        <v>1</v>
      </c>
      <c r="H1306" s="340" t="s">
        <v>166</v>
      </c>
      <c r="I1306" s="340">
        <v>1</v>
      </c>
      <c r="J1306" s="309">
        <v>1</v>
      </c>
      <c r="K1306" s="309">
        <v>1</v>
      </c>
      <c r="L1306" s="290"/>
      <c r="M1306" s="350">
        <f>ROUND(E1306*G1306*I1306*J1306*K1306,2)</f>
        <v>125</v>
      </c>
      <c r="N1306" s="317" t="s">
        <v>190</v>
      </c>
    </row>
    <row r="1307" spans="1:14">
      <c r="A1307" s="254"/>
      <c r="B1307" s="297"/>
      <c r="C1307" s="261"/>
      <c r="D1307" s="342" t="s">
        <v>840</v>
      </c>
      <c r="E1307" s="173"/>
      <c r="F1307" s="173"/>
      <c r="G1307" s="261"/>
      <c r="H1307" s="298"/>
      <c r="I1307" s="290"/>
      <c r="J1307" s="290"/>
      <c r="K1307" s="290"/>
      <c r="L1307" s="290"/>
      <c r="M1307" s="175"/>
      <c r="N1307" s="281"/>
    </row>
    <row r="1308" spans="1:14">
      <c r="A1308" s="254"/>
      <c r="B1308" s="297"/>
      <c r="C1308" s="261"/>
      <c r="D1308" s="342"/>
      <c r="E1308" s="173"/>
      <c r="F1308" s="173"/>
      <c r="G1308" s="261"/>
      <c r="H1308" s="298"/>
      <c r="I1308" s="290"/>
      <c r="J1308" s="290"/>
      <c r="K1308" s="290"/>
      <c r="L1308" s="290"/>
      <c r="M1308" s="175"/>
      <c r="N1308" s="281"/>
    </row>
    <row r="1309" spans="1:14">
      <c r="A1309" s="254"/>
      <c r="B1309" s="297"/>
      <c r="C1309" s="261"/>
      <c r="D1309" s="342"/>
      <c r="E1309" s="173"/>
      <c r="F1309" s="173"/>
      <c r="G1309" s="261"/>
      <c r="H1309" s="298"/>
      <c r="I1309" s="290"/>
      <c r="J1309" s="290"/>
      <c r="K1309" s="290"/>
      <c r="L1309" s="290"/>
      <c r="M1309" s="175"/>
      <c r="N1309" s="281"/>
    </row>
    <row r="1310" spans="1:14">
      <c r="A1310" s="254"/>
      <c r="B1310" s="297"/>
      <c r="C1310" s="261"/>
      <c r="D1310" s="140"/>
      <c r="E1310" s="173"/>
      <c r="F1310" s="173"/>
      <c r="G1310" s="261"/>
      <c r="H1310" s="298"/>
      <c r="I1310" s="290"/>
      <c r="J1310" s="290"/>
      <c r="K1310" s="290"/>
      <c r="L1310" s="290"/>
      <c r="M1310" s="175"/>
      <c r="N1310" s="281"/>
    </row>
    <row r="1311" spans="1:14" ht="26.4">
      <c r="A1311" s="254"/>
      <c r="B1311" s="128" t="s">
        <v>841</v>
      </c>
      <c r="C1311" s="122" t="s">
        <v>842</v>
      </c>
      <c r="D1311" s="142" t="s">
        <v>843</v>
      </c>
      <c r="E1311" s="173"/>
      <c r="F1311" s="174" t="s">
        <v>322</v>
      </c>
      <c r="G1311" s="261"/>
      <c r="H1311" s="298"/>
      <c r="I1311" s="290"/>
      <c r="J1311" s="290"/>
      <c r="K1311" s="290"/>
      <c r="L1311" s="290"/>
      <c r="M1311" s="175"/>
      <c r="N1311" s="281"/>
    </row>
    <row r="1312" spans="1:14">
      <c r="A1312" s="254"/>
      <c r="B1312" s="297"/>
      <c r="C1312" s="261"/>
      <c r="D1312" s="140"/>
      <c r="E1312" s="337" t="s">
        <v>323</v>
      </c>
      <c r="F1312" s="338">
        <v>18.29</v>
      </c>
      <c r="G1312" s="339" t="s">
        <v>163</v>
      </c>
      <c r="H1312" s="340" t="s">
        <v>842</v>
      </c>
      <c r="I1312" s="290"/>
      <c r="J1312" s="261" t="s">
        <v>324</v>
      </c>
      <c r="K1312" s="261"/>
      <c r="L1312" s="261"/>
      <c r="M1312" s="175"/>
      <c r="N1312" s="281"/>
    </row>
    <row r="1313" spans="1:14">
      <c r="A1313" s="254"/>
      <c r="B1313" s="297"/>
      <c r="C1313" s="261"/>
      <c r="D1313" s="140"/>
      <c r="E1313" s="337"/>
      <c r="F1313" s="341"/>
      <c r="G1313" s="339"/>
      <c r="H1313" s="340"/>
      <c r="I1313" s="290"/>
      <c r="J1313" s="261"/>
      <c r="K1313" s="261"/>
      <c r="L1313" s="261"/>
      <c r="M1313" s="175"/>
      <c r="N1313" s="281"/>
    </row>
    <row r="1314" spans="1:14">
      <c r="A1314" s="254"/>
      <c r="B1314" s="297"/>
      <c r="C1314" s="261"/>
      <c r="D1314" s="342" t="s">
        <v>844</v>
      </c>
      <c r="E1314" s="301">
        <v>1</v>
      </c>
      <c r="F1314" s="301" t="s">
        <v>326</v>
      </c>
      <c r="G1314" s="343">
        <v>1</v>
      </c>
      <c r="H1314" s="340" t="s">
        <v>166</v>
      </c>
      <c r="I1314" s="340">
        <v>1</v>
      </c>
      <c r="J1314" s="309">
        <v>1</v>
      </c>
      <c r="K1314" s="309">
        <v>1</v>
      </c>
      <c r="L1314" s="290"/>
      <c r="M1314" s="350">
        <f>ROUND(E1314*G1314*I1314*J1314*K1314,2)</f>
        <v>1</v>
      </c>
      <c r="N1314" s="317" t="s">
        <v>322</v>
      </c>
    </row>
    <row r="1315" spans="1:14">
      <c r="A1315" s="254"/>
      <c r="B1315" s="297"/>
      <c r="C1315" s="261"/>
      <c r="D1315" s="342" t="s">
        <v>845</v>
      </c>
      <c r="E1315" s="301"/>
      <c r="F1315" s="301"/>
      <c r="G1315" s="343"/>
      <c r="H1315" s="340"/>
      <c r="I1315" s="340"/>
      <c r="J1315" s="260"/>
      <c r="K1315" s="260"/>
      <c r="L1315" s="290"/>
      <c r="M1315" s="350"/>
      <c r="N1315" s="317"/>
    </row>
    <row r="1316" spans="1:14">
      <c r="A1316" s="254"/>
      <c r="B1316" s="297"/>
      <c r="C1316" s="261"/>
      <c r="D1316" s="342"/>
      <c r="E1316" s="173"/>
      <c r="F1316" s="173"/>
      <c r="G1316" s="261"/>
      <c r="H1316" s="298"/>
      <c r="I1316" s="290"/>
      <c r="J1316" s="290"/>
      <c r="K1316" s="290"/>
      <c r="L1316" s="290"/>
      <c r="M1316" s="175"/>
      <c r="N1316" s="281"/>
    </row>
    <row r="1317" spans="1:14" ht="26.4">
      <c r="A1317" s="254"/>
      <c r="B1317" s="128" t="s">
        <v>846</v>
      </c>
      <c r="C1317" s="122" t="s">
        <v>385</v>
      </c>
      <c r="D1317" s="142" t="s">
        <v>847</v>
      </c>
      <c r="E1317" s="173"/>
      <c r="F1317" s="174" t="s">
        <v>322</v>
      </c>
      <c r="G1317" s="261"/>
      <c r="H1317" s="298"/>
      <c r="I1317" s="290"/>
      <c r="J1317" s="290"/>
      <c r="K1317" s="290"/>
      <c r="L1317" s="290"/>
      <c r="M1317" s="175"/>
      <c r="N1317" s="281"/>
    </row>
    <row r="1318" spans="1:14">
      <c r="A1318" s="254"/>
      <c r="B1318" s="297"/>
      <c r="C1318" s="261"/>
      <c r="D1318" s="140"/>
      <c r="E1318" s="337" t="s">
        <v>323</v>
      </c>
      <c r="F1318" s="338">
        <v>19.45</v>
      </c>
      <c r="G1318" s="339" t="s">
        <v>163</v>
      </c>
      <c r="H1318" s="340" t="s">
        <v>385</v>
      </c>
      <c r="I1318" s="290"/>
      <c r="J1318" s="261" t="s">
        <v>324</v>
      </c>
      <c r="K1318" s="261"/>
      <c r="L1318" s="261"/>
      <c r="M1318" s="175"/>
      <c r="N1318" s="281"/>
    </row>
    <row r="1319" spans="1:14">
      <c r="A1319" s="254"/>
      <c r="B1319" s="297"/>
      <c r="C1319" s="261"/>
      <c r="D1319" s="140"/>
      <c r="E1319" s="337"/>
      <c r="F1319" s="341"/>
      <c r="G1319" s="339"/>
      <c r="H1319" s="340"/>
      <c r="I1319" s="290"/>
      <c r="J1319" s="261"/>
      <c r="K1319" s="261"/>
      <c r="L1319" s="261"/>
      <c r="M1319" s="175"/>
      <c r="N1319" s="281"/>
    </row>
    <row r="1320" spans="1:14">
      <c r="A1320" s="254"/>
      <c r="B1320" s="297"/>
      <c r="C1320" s="261"/>
      <c r="D1320" s="342" t="s">
        <v>848</v>
      </c>
      <c r="E1320" s="301">
        <v>1</v>
      </c>
      <c r="F1320" s="301" t="s">
        <v>326</v>
      </c>
      <c r="G1320" s="343">
        <v>1</v>
      </c>
      <c r="H1320" s="340" t="s">
        <v>166</v>
      </c>
      <c r="I1320" s="340">
        <v>1</v>
      </c>
      <c r="J1320" s="309">
        <v>1</v>
      </c>
      <c r="K1320" s="309">
        <v>1</v>
      </c>
      <c r="L1320" s="290"/>
      <c r="M1320" s="350">
        <f>ROUND(E1320*G1320*I1320*J1320*K1320,2)</f>
        <v>1</v>
      </c>
      <c r="N1320" s="317" t="s">
        <v>322</v>
      </c>
    </row>
    <row r="1321" spans="1:14">
      <c r="A1321" s="254"/>
      <c r="B1321" s="297"/>
      <c r="C1321" s="261"/>
      <c r="D1321" s="342" t="s">
        <v>849</v>
      </c>
      <c r="E1321" s="301"/>
      <c r="F1321" s="301"/>
      <c r="G1321" s="343"/>
      <c r="H1321" s="340"/>
      <c r="I1321" s="340"/>
      <c r="J1321" s="260"/>
      <c r="K1321" s="260"/>
      <c r="L1321" s="290"/>
      <c r="M1321" s="350"/>
      <c r="N1321" s="317"/>
    </row>
    <row r="1322" spans="1:14">
      <c r="A1322" s="254"/>
      <c r="B1322" s="297"/>
      <c r="C1322" s="261"/>
      <c r="D1322" s="140"/>
      <c r="E1322" s="173"/>
      <c r="F1322" s="173"/>
      <c r="G1322" s="261"/>
      <c r="H1322" s="298"/>
      <c r="I1322" s="290"/>
      <c r="J1322" s="290"/>
      <c r="K1322" s="290"/>
      <c r="L1322" s="290"/>
      <c r="M1322" s="175"/>
      <c r="N1322" s="281"/>
    </row>
    <row r="1323" spans="1:14" ht="26.4">
      <c r="A1323" s="254"/>
      <c r="B1323" s="128" t="s">
        <v>850</v>
      </c>
      <c r="C1323" s="122" t="s">
        <v>389</v>
      </c>
      <c r="D1323" s="142" t="s">
        <v>390</v>
      </c>
      <c r="E1323" s="173"/>
      <c r="F1323" s="174" t="s">
        <v>322</v>
      </c>
      <c r="G1323" s="261"/>
      <c r="H1323" s="298"/>
      <c r="I1323" s="290"/>
      <c r="J1323" s="290"/>
      <c r="K1323" s="290"/>
      <c r="L1323" s="290"/>
      <c r="M1323" s="175"/>
      <c r="N1323" s="281"/>
    </row>
    <row r="1324" spans="1:14">
      <c r="A1324" s="254"/>
      <c r="B1324" s="297"/>
      <c r="C1324" s="261"/>
      <c r="D1324" s="140"/>
      <c r="E1324" s="337" t="s">
        <v>323</v>
      </c>
      <c r="F1324" s="338">
        <v>52.38</v>
      </c>
      <c r="G1324" s="339" t="s">
        <v>163</v>
      </c>
      <c r="H1324" s="340" t="s">
        <v>389</v>
      </c>
      <c r="I1324" s="290"/>
      <c r="J1324" s="261" t="s">
        <v>324</v>
      </c>
      <c r="K1324" s="261"/>
      <c r="L1324" s="261"/>
      <c r="M1324" s="175"/>
      <c r="N1324" s="281"/>
    </row>
    <row r="1325" spans="1:14">
      <c r="A1325" s="254"/>
      <c r="B1325" s="297"/>
      <c r="C1325" s="261"/>
      <c r="D1325" s="140"/>
      <c r="E1325" s="337"/>
      <c r="F1325" s="341"/>
      <c r="G1325" s="339"/>
      <c r="H1325" s="340"/>
      <c r="I1325" s="290"/>
      <c r="J1325" s="261"/>
      <c r="K1325" s="261"/>
      <c r="L1325" s="261"/>
      <c r="M1325" s="175"/>
      <c r="N1325" s="281"/>
    </row>
    <row r="1326" spans="1:14">
      <c r="A1326" s="254"/>
      <c r="B1326" s="297"/>
      <c r="C1326" s="261"/>
      <c r="D1326" s="342" t="s">
        <v>851</v>
      </c>
      <c r="E1326" s="301">
        <v>2</v>
      </c>
      <c r="F1326" s="301" t="s">
        <v>326</v>
      </c>
      <c r="G1326" s="343">
        <v>1</v>
      </c>
      <c r="H1326" s="340" t="s">
        <v>166</v>
      </c>
      <c r="I1326" s="340">
        <v>1</v>
      </c>
      <c r="J1326" s="309">
        <v>1</v>
      </c>
      <c r="K1326" s="309">
        <v>1</v>
      </c>
      <c r="L1326" s="290"/>
      <c r="M1326" s="350">
        <f>ROUND(E1326*G1326*I1326*J1326*K1326,2)</f>
        <v>2</v>
      </c>
      <c r="N1326" s="317" t="s">
        <v>322</v>
      </c>
    </row>
    <row r="1327" spans="1:14">
      <c r="A1327" s="254"/>
      <c r="B1327" s="297"/>
      <c r="C1327" s="261"/>
      <c r="D1327" s="140"/>
      <c r="E1327" s="173"/>
      <c r="F1327" s="173"/>
      <c r="G1327" s="261"/>
      <c r="H1327" s="298"/>
      <c r="I1327" s="290"/>
      <c r="J1327" s="290"/>
      <c r="K1327" s="290"/>
      <c r="L1327" s="290"/>
      <c r="M1327" s="175"/>
      <c r="N1327" s="281"/>
    </row>
    <row r="1328" spans="1:14" ht="26.4">
      <c r="A1328" s="254"/>
      <c r="B1328" s="128" t="s">
        <v>852</v>
      </c>
      <c r="C1328" s="122" t="s">
        <v>853</v>
      </c>
      <c r="D1328" s="142" t="s">
        <v>854</v>
      </c>
      <c r="E1328" s="173"/>
      <c r="F1328" s="174" t="s">
        <v>322</v>
      </c>
      <c r="G1328" s="261"/>
      <c r="H1328" s="298"/>
      <c r="I1328" s="290"/>
      <c r="J1328" s="290"/>
      <c r="K1328" s="290"/>
      <c r="L1328" s="290"/>
      <c r="M1328" s="175"/>
      <c r="N1328" s="281"/>
    </row>
    <row r="1329" spans="1:14">
      <c r="A1329" s="254"/>
      <c r="B1329" s="297"/>
      <c r="C1329" s="261"/>
      <c r="D1329" s="140"/>
      <c r="E1329" s="337" t="s">
        <v>323</v>
      </c>
      <c r="F1329" s="338">
        <v>306.47000000000003</v>
      </c>
      <c r="G1329" s="339" t="s">
        <v>163</v>
      </c>
      <c r="H1329" s="340" t="s">
        <v>853</v>
      </c>
      <c r="I1329" s="290"/>
      <c r="J1329" s="261" t="s">
        <v>324</v>
      </c>
      <c r="K1329" s="261"/>
      <c r="L1329" s="261"/>
      <c r="M1329" s="175"/>
      <c r="N1329" s="281"/>
    </row>
    <row r="1330" spans="1:14">
      <c r="A1330" s="254"/>
      <c r="B1330" s="297"/>
      <c r="C1330" s="261"/>
      <c r="D1330" s="140"/>
      <c r="E1330" s="337"/>
      <c r="F1330" s="341"/>
      <c r="G1330" s="339"/>
      <c r="H1330" s="340"/>
      <c r="I1330" s="290"/>
      <c r="J1330" s="261"/>
      <c r="K1330" s="261"/>
      <c r="L1330" s="261"/>
      <c r="M1330" s="175"/>
      <c r="N1330" s="281"/>
    </row>
    <row r="1331" spans="1:14">
      <c r="A1331" s="254"/>
      <c r="B1331" s="297"/>
      <c r="C1331" s="261"/>
      <c r="D1331" s="342" t="s">
        <v>855</v>
      </c>
      <c r="E1331" s="301">
        <v>1</v>
      </c>
      <c r="F1331" s="301" t="s">
        <v>326</v>
      </c>
      <c r="G1331" s="343">
        <v>1</v>
      </c>
      <c r="H1331" s="340" t="s">
        <v>166</v>
      </c>
      <c r="I1331" s="340">
        <v>1</v>
      </c>
      <c r="J1331" s="309">
        <v>1</v>
      </c>
      <c r="K1331" s="309">
        <v>1</v>
      </c>
      <c r="L1331" s="290"/>
      <c r="M1331" s="350">
        <f>ROUND(E1331*G1331*I1331*J1331*K1331,2)</f>
        <v>1</v>
      </c>
      <c r="N1331" s="317" t="s">
        <v>322</v>
      </c>
    </row>
    <row r="1332" spans="1:14">
      <c r="A1332" s="254"/>
      <c r="B1332" s="297"/>
      <c r="C1332" s="261"/>
      <c r="D1332" s="342" t="s">
        <v>849</v>
      </c>
      <c r="E1332" s="173"/>
      <c r="F1332" s="173"/>
      <c r="G1332" s="261"/>
      <c r="H1332" s="298"/>
      <c r="I1332" s="290"/>
      <c r="J1332" s="290"/>
      <c r="K1332" s="290"/>
      <c r="L1332" s="290"/>
      <c r="M1332" s="175"/>
      <c r="N1332" s="281"/>
    </row>
    <row r="1333" spans="1:14">
      <c r="A1333" s="254"/>
      <c r="B1333" s="297"/>
      <c r="C1333" s="261"/>
      <c r="D1333" s="140"/>
      <c r="E1333" s="173"/>
      <c r="F1333" s="173"/>
      <c r="G1333" s="261"/>
      <c r="H1333" s="298"/>
      <c r="I1333" s="290"/>
      <c r="J1333" s="290"/>
      <c r="K1333" s="290"/>
      <c r="L1333" s="290"/>
      <c r="M1333" s="175"/>
      <c r="N1333" s="281"/>
    </row>
    <row r="1334" spans="1:14" ht="39.6">
      <c r="A1334" s="254"/>
      <c r="B1334" s="128" t="s">
        <v>856</v>
      </c>
      <c r="C1334" s="122" t="s">
        <v>857</v>
      </c>
      <c r="D1334" s="142" t="s">
        <v>858</v>
      </c>
      <c r="E1334" s="173"/>
      <c r="F1334" s="174" t="s">
        <v>322</v>
      </c>
      <c r="G1334" s="261"/>
      <c r="H1334" s="298"/>
      <c r="I1334" s="290"/>
      <c r="J1334" s="290"/>
      <c r="K1334" s="290"/>
      <c r="L1334" s="290"/>
      <c r="M1334" s="175"/>
      <c r="N1334" s="281"/>
    </row>
    <row r="1335" spans="1:14">
      <c r="A1335" s="254"/>
      <c r="B1335" s="297"/>
      <c r="C1335" s="261"/>
      <c r="D1335" s="140"/>
      <c r="E1335" s="337" t="s">
        <v>323</v>
      </c>
      <c r="F1335" s="338">
        <v>632.74</v>
      </c>
      <c r="G1335" s="339" t="s">
        <v>163</v>
      </c>
      <c r="H1335" s="340" t="s">
        <v>857</v>
      </c>
      <c r="I1335" s="290"/>
      <c r="J1335" s="261" t="s">
        <v>324</v>
      </c>
      <c r="K1335" s="261"/>
      <c r="L1335" s="261"/>
      <c r="M1335" s="175"/>
      <c r="N1335" s="281"/>
    </row>
    <row r="1336" spans="1:14">
      <c r="A1336" s="254"/>
      <c r="B1336" s="297"/>
      <c r="C1336" s="261"/>
      <c r="D1336" s="140"/>
      <c r="E1336" s="337"/>
      <c r="F1336" s="341"/>
      <c r="G1336" s="339"/>
      <c r="H1336" s="340"/>
      <c r="I1336" s="290"/>
      <c r="J1336" s="261"/>
      <c r="K1336" s="261"/>
      <c r="L1336" s="261"/>
      <c r="M1336" s="175"/>
      <c r="N1336" s="281"/>
    </row>
    <row r="1337" spans="1:14">
      <c r="A1337" s="254"/>
      <c r="B1337" s="297"/>
      <c r="C1337" s="261"/>
      <c r="D1337" s="342" t="s">
        <v>859</v>
      </c>
      <c r="E1337" s="301">
        <v>1</v>
      </c>
      <c r="F1337" s="301" t="s">
        <v>326</v>
      </c>
      <c r="G1337" s="343">
        <v>1</v>
      </c>
      <c r="H1337" s="340" t="s">
        <v>166</v>
      </c>
      <c r="I1337" s="340">
        <v>1</v>
      </c>
      <c r="J1337" s="309">
        <v>1</v>
      </c>
      <c r="K1337" s="309">
        <v>1</v>
      </c>
      <c r="L1337" s="290"/>
      <c r="M1337" s="350">
        <f>ROUND(E1337*G1337*I1337*J1337*K1337,2)</f>
        <v>1</v>
      </c>
      <c r="N1337" s="317" t="s">
        <v>322</v>
      </c>
    </row>
    <row r="1338" spans="1:14">
      <c r="A1338" s="254"/>
      <c r="B1338" s="297"/>
      <c r="C1338" s="261"/>
      <c r="D1338" s="342" t="s">
        <v>849</v>
      </c>
      <c r="E1338" s="173"/>
      <c r="F1338" s="173"/>
      <c r="G1338" s="261"/>
      <c r="H1338" s="298"/>
      <c r="I1338" s="290"/>
      <c r="J1338" s="290"/>
      <c r="K1338" s="290"/>
      <c r="L1338" s="290"/>
      <c r="M1338" s="175"/>
      <c r="N1338" s="281"/>
    </row>
    <row r="1339" spans="1:14">
      <c r="A1339" s="254"/>
      <c r="B1339" s="297"/>
      <c r="C1339" s="261"/>
      <c r="D1339" s="140"/>
      <c r="E1339" s="173"/>
      <c r="F1339" s="173"/>
      <c r="G1339" s="261"/>
      <c r="H1339" s="298"/>
      <c r="I1339" s="290"/>
      <c r="J1339" s="290"/>
      <c r="K1339" s="290"/>
      <c r="L1339" s="290"/>
      <c r="M1339" s="175"/>
      <c r="N1339" s="281"/>
    </row>
    <row r="1340" spans="1:14" ht="26.4">
      <c r="A1340" s="254"/>
      <c r="B1340" s="128" t="s">
        <v>860</v>
      </c>
      <c r="C1340" s="122" t="s">
        <v>861</v>
      </c>
      <c r="D1340" s="142" t="s">
        <v>862</v>
      </c>
      <c r="E1340" s="173"/>
      <c r="F1340" s="174" t="s">
        <v>322</v>
      </c>
      <c r="G1340" s="261"/>
      <c r="H1340" s="298"/>
      <c r="I1340" s="290"/>
      <c r="J1340" s="290"/>
      <c r="K1340" s="290"/>
      <c r="L1340" s="290"/>
      <c r="M1340" s="175"/>
      <c r="N1340" s="281"/>
    </row>
    <row r="1341" spans="1:14">
      <c r="A1341" s="254"/>
      <c r="B1341" s="297"/>
      <c r="C1341" s="261"/>
      <c r="D1341" s="140"/>
      <c r="E1341" s="337" t="s">
        <v>323</v>
      </c>
      <c r="F1341" s="338">
        <v>47.1</v>
      </c>
      <c r="G1341" s="339" t="s">
        <v>163</v>
      </c>
      <c r="H1341" s="340" t="s">
        <v>861</v>
      </c>
      <c r="I1341" s="290"/>
      <c r="J1341" s="261" t="s">
        <v>324</v>
      </c>
      <c r="K1341" s="261"/>
      <c r="L1341" s="261"/>
      <c r="M1341" s="175"/>
      <c r="N1341" s="281"/>
    </row>
    <row r="1342" spans="1:14">
      <c r="A1342" s="254"/>
      <c r="B1342" s="297"/>
      <c r="C1342" s="261"/>
      <c r="D1342" s="140"/>
      <c r="E1342" s="337"/>
      <c r="F1342" s="341"/>
      <c r="G1342" s="339"/>
      <c r="H1342" s="340"/>
      <c r="I1342" s="290"/>
      <c r="J1342" s="261"/>
      <c r="K1342" s="261"/>
      <c r="L1342" s="261"/>
      <c r="M1342" s="175"/>
      <c r="N1342" s="281"/>
    </row>
    <row r="1343" spans="1:14">
      <c r="A1343" s="254"/>
      <c r="B1343" s="297"/>
      <c r="C1343" s="261"/>
      <c r="D1343" s="342" t="s">
        <v>863</v>
      </c>
      <c r="E1343" s="301">
        <v>3</v>
      </c>
      <c r="F1343" s="301" t="s">
        <v>326</v>
      </c>
      <c r="G1343" s="343">
        <v>1</v>
      </c>
      <c r="H1343" s="340" t="s">
        <v>166</v>
      </c>
      <c r="I1343" s="340">
        <v>1</v>
      </c>
      <c r="J1343" s="309">
        <v>1</v>
      </c>
      <c r="K1343" s="309">
        <v>1</v>
      </c>
      <c r="L1343" s="290"/>
      <c r="M1343" s="350">
        <f>ROUND(E1343*G1343*I1343*J1343*K1343,2)</f>
        <v>3</v>
      </c>
      <c r="N1343" s="317" t="s">
        <v>322</v>
      </c>
    </row>
    <row r="1344" spans="1:14">
      <c r="A1344" s="254"/>
      <c r="B1344" s="297"/>
      <c r="C1344" s="261"/>
      <c r="D1344" s="342" t="s">
        <v>864</v>
      </c>
      <c r="E1344" s="173"/>
      <c r="F1344" s="173"/>
      <c r="G1344" s="261"/>
      <c r="H1344" s="298"/>
      <c r="I1344" s="290"/>
      <c r="J1344" s="290"/>
      <c r="K1344" s="290"/>
      <c r="L1344" s="290"/>
      <c r="M1344" s="175"/>
      <c r="N1344" s="281"/>
    </row>
    <row r="1345" spans="1:14">
      <c r="A1345" s="254"/>
      <c r="B1345" s="297"/>
      <c r="C1345" s="261"/>
      <c r="D1345" s="342"/>
      <c r="E1345" s="173"/>
      <c r="F1345" s="173"/>
      <c r="G1345" s="261"/>
      <c r="H1345" s="298"/>
      <c r="I1345" s="290"/>
      <c r="J1345" s="290"/>
      <c r="K1345" s="290"/>
      <c r="L1345" s="290"/>
      <c r="M1345" s="175"/>
      <c r="N1345" s="281"/>
    </row>
    <row r="1346" spans="1:14">
      <c r="A1346" s="254"/>
      <c r="B1346" s="297"/>
      <c r="C1346" s="261"/>
      <c r="D1346" s="342"/>
      <c r="E1346" s="173"/>
      <c r="F1346" s="173"/>
      <c r="G1346" s="261"/>
      <c r="H1346" s="298"/>
      <c r="I1346" s="290"/>
      <c r="J1346" s="290"/>
      <c r="K1346" s="290"/>
      <c r="L1346" s="290"/>
      <c r="M1346" s="175"/>
      <c r="N1346" s="281"/>
    </row>
    <row r="1347" spans="1:14">
      <c r="A1347" s="254"/>
      <c r="B1347" s="297"/>
      <c r="C1347" s="261"/>
      <c r="D1347" s="342"/>
      <c r="E1347" s="173"/>
      <c r="F1347" s="173"/>
      <c r="G1347" s="261"/>
      <c r="H1347" s="298"/>
      <c r="I1347" s="290"/>
      <c r="J1347" s="290"/>
      <c r="K1347" s="290"/>
      <c r="L1347" s="290"/>
      <c r="M1347" s="175"/>
      <c r="N1347" s="281"/>
    </row>
    <row r="1348" spans="1:14">
      <c r="A1348" s="254"/>
      <c r="B1348" s="297"/>
      <c r="C1348" s="261"/>
      <c r="D1348" s="140"/>
      <c r="E1348" s="173"/>
      <c r="F1348" s="173"/>
      <c r="G1348" s="261"/>
      <c r="H1348" s="298"/>
      <c r="I1348" s="290"/>
      <c r="J1348" s="290"/>
      <c r="K1348" s="290"/>
      <c r="L1348" s="290"/>
      <c r="M1348" s="175"/>
      <c r="N1348" s="281"/>
    </row>
    <row r="1349" spans="1:14" ht="26.4">
      <c r="A1349" s="254"/>
      <c r="B1349" s="128" t="s">
        <v>865</v>
      </c>
      <c r="C1349" s="122" t="s">
        <v>866</v>
      </c>
      <c r="D1349" s="142" t="s">
        <v>867</v>
      </c>
      <c r="E1349" s="173"/>
      <c r="F1349" s="174" t="s">
        <v>322</v>
      </c>
      <c r="G1349" s="261"/>
      <c r="H1349" s="298"/>
      <c r="I1349" s="290"/>
      <c r="J1349" s="290"/>
      <c r="K1349" s="290"/>
      <c r="L1349" s="290"/>
      <c r="M1349" s="175"/>
      <c r="N1349" s="281"/>
    </row>
    <row r="1350" spans="1:14">
      <c r="A1350" s="254"/>
      <c r="B1350" s="297"/>
      <c r="C1350" s="261"/>
      <c r="D1350" s="140"/>
      <c r="E1350" s="337" t="s">
        <v>323</v>
      </c>
      <c r="F1350" s="338">
        <v>852.77</v>
      </c>
      <c r="G1350" s="339" t="s">
        <v>163</v>
      </c>
      <c r="H1350" s="340" t="s">
        <v>866</v>
      </c>
      <c r="I1350" s="290"/>
      <c r="J1350" s="261" t="s">
        <v>324</v>
      </c>
      <c r="K1350" s="261"/>
      <c r="L1350" s="261"/>
      <c r="M1350" s="175"/>
      <c r="N1350" s="281"/>
    </row>
    <row r="1351" spans="1:14">
      <c r="A1351" s="254"/>
      <c r="B1351" s="297"/>
      <c r="C1351" s="261"/>
      <c r="D1351" s="140"/>
      <c r="E1351" s="337"/>
      <c r="F1351" s="341"/>
      <c r="G1351" s="339"/>
      <c r="H1351" s="340"/>
      <c r="I1351" s="290"/>
      <c r="J1351" s="261"/>
      <c r="K1351" s="261"/>
      <c r="L1351" s="261"/>
      <c r="M1351" s="175"/>
      <c r="N1351" s="281"/>
    </row>
    <row r="1352" spans="1:14">
      <c r="A1352" s="254"/>
      <c r="B1352" s="297"/>
      <c r="C1352" s="261"/>
      <c r="D1352" s="342" t="s">
        <v>868</v>
      </c>
      <c r="E1352" s="301">
        <v>1</v>
      </c>
      <c r="F1352" s="301" t="s">
        <v>326</v>
      </c>
      <c r="G1352" s="343">
        <v>1</v>
      </c>
      <c r="H1352" s="340" t="s">
        <v>166</v>
      </c>
      <c r="I1352" s="340">
        <v>1</v>
      </c>
      <c r="J1352" s="309">
        <v>1</v>
      </c>
      <c r="K1352" s="309">
        <v>1</v>
      </c>
      <c r="L1352" s="290"/>
      <c r="M1352" s="350">
        <f>ROUND(E1352*G1352*I1352*J1352*K1352,2)</f>
        <v>1</v>
      </c>
      <c r="N1352" s="317" t="s">
        <v>322</v>
      </c>
    </row>
    <row r="1353" spans="1:14">
      <c r="A1353" s="254"/>
      <c r="B1353" s="297"/>
      <c r="C1353" s="261"/>
      <c r="D1353" s="342" t="s">
        <v>869</v>
      </c>
      <c r="E1353" s="301"/>
      <c r="F1353" s="301"/>
      <c r="G1353" s="343"/>
      <c r="H1353" s="340"/>
      <c r="I1353" s="340"/>
      <c r="J1353" s="260"/>
      <c r="K1353" s="260"/>
      <c r="L1353" s="290"/>
      <c r="M1353" s="350"/>
      <c r="N1353" s="317"/>
    </row>
    <row r="1354" spans="1:14">
      <c r="A1354" s="254"/>
      <c r="B1354" s="297"/>
      <c r="C1354" s="261"/>
      <c r="D1354" s="342"/>
      <c r="E1354" s="301"/>
      <c r="F1354" s="301"/>
      <c r="G1354" s="343"/>
      <c r="H1354" s="340"/>
      <c r="I1354" s="340"/>
      <c r="J1354" s="260"/>
      <c r="K1354" s="260"/>
      <c r="L1354" s="290"/>
      <c r="M1354" s="350"/>
      <c r="N1354" s="317"/>
    </row>
    <row r="1355" spans="1:14">
      <c r="A1355" s="254"/>
      <c r="B1355" s="297"/>
      <c r="C1355" s="261"/>
      <c r="D1355" s="342"/>
      <c r="E1355" s="301"/>
      <c r="F1355" s="301"/>
      <c r="G1355" s="343"/>
      <c r="H1355" s="340"/>
      <c r="I1355" s="340"/>
      <c r="J1355" s="260"/>
      <c r="K1355" s="260"/>
      <c r="L1355" s="290"/>
      <c r="M1355" s="350"/>
      <c r="N1355" s="317"/>
    </row>
    <row r="1356" spans="1:14">
      <c r="A1356" s="254"/>
      <c r="B1356" s="297"/>
      <c r="C1356" s="261"/>
      <c r="D1356" s="342"/>
      <c r="E1356" s="173"/>
      <c r="F1356" s="173"/>
      <c r="G1356" s="261"/>
      <c r="H1356" s="298"/>
      <c r="I1356" s="290"/>
      <c r="J1356" s="290"/>
      <c r="K1356" s="290"/>
      <c r="L1356" s="290"/>
      <c r="M1356" s="175"/>
      <c r="N1356" s="281"/>
    </row>
    <row r="1357" spans="1:14" ht="26.4">
      <c r="A1357" s="254"/>
      <c r="B1357" s="128" t="s">
        <v>870</v>
      </c>
      <c r="C1357" s="122" t="s">
        <v>338</v>
      </c>
      <c r="D1357" s="142" t="s">
        <v>339</v>
      </c>
      <c r="E1357" s="173"/>
      <c r="F1357" s="174" t="s">
        <v>322</v>
      </c>
      <c r="G1357" s="261"/>
      <c r="H1357" s="298"/>
      <c r="I1357" s="290"/>
      <c r="J1357" s="290"/>
      <c r="K1357" s="290"/>
      <c r="L1357" s="290"/>
      <c r="M1357" s="175"/>
      <c r="N1357" s="281"/>
    </row>
    <row r="1358" spans="1:14">
      <c r="A1358" s="254"/>
      <c r="B1358" s="297"/>
      <c r="C1358" s="261"/>
      <c r="D1358" s="140"/>
      <c r="E1358" s="337" t="s">
        <v>323</v>
      </c>
      <c r="F1358" s="338">
        <v>44.1</v>
      </c>
      <c r="G1358" s="339" t="s">
        <v>163</v>
      </c>
      <c r="H1358" s="340" t="s">
        <v>338</v>
      </c>
      <c r="I1358" s="290"/>
      <c r="J1358" s="261" t="s">
        <v>324</v>
      </c>
      <c r="K1358" s="261"/>
      <c r="L1358" s="261"/>
      <c r="M1358" s="175"/>
      <c r="N1358" s="281"/>
    </row>
    <row r="1359" spans="1:14">
      <c r="A1359" s="254"/>
      <c r="B1359" s="297"/>
      <c r="C1359" s="261"/>
      <c r="D1359" s="140"/>
      <c r="E1359" s="337"/>
      <c r="F1359" s="341"/>
      <c r="G1359" s="339"/>
      <c r="H1359" s="340"/>
      <c r="I1359" s="290"/>
      <c r="J1359" s="261"/>
      <c r="K1359" s="261"/>
      <c r="L1359" s="261"/>
      <c r="M1359" s="175"/>
      <c r="N1359" s="281"/>
    </row>
    <row r="1360" spans="1:14">
      <c r="A1360" s="254"/>
      <c r="B1360" s="297"/>
      <c r="C1360" s="261"/>
      <c r="D1360" s="342" t="s">
        <v>871</v>
      </c>
      <c r="E1360" s="301">
        <v>32</v>
      </c>
      <c r="F1360" s="301" t="s">
        <v>326</v>
      </c>
      <c r="G1360" s="343">
        <v>1</v>
      </c>
      <c r="H1360" s="340" t="s">
        <v>166</v>
      </c>
      <c r="I1360" s="340">
        <v>1</v>
      </c>
      <c r="J1360" s="309">
        <v>1</v>
      </c>
      <c r="K1360" s="309">
        <v>1</v>
      </c>
      <c r="L1360" s="290"/>
      <c r="M1360" s="350">
        <f>ROUND(E1360*G1360*I1360*J1360*K1360,2)</f>
        <v>32</v>
      </c>
      <c r="N1360" s="317" t="s">
        <v>322</v>
      </c>
    </row>
    <row r="1361" spans="1:14">
      <c r="A1361" s="254"/>
      <c r="B1361" s="297"/>
      <c r="C1361" s="261"/>
      <c r="D1361" s="342" t="s">
        <v>872</v>
      </c>
      <c r="E1361" s="173"/>
      <c r="F1361" s="173"/>
      <c r="G1361" s="261"/>
      <c r="H1361" s="298"/>
      <c r="I1361" s="290"/>
      <c r="J1361" s="290"/>
      <c r="K1361" s="290"/>
      <c r="L1361" s="290"/>
      <c r="M1361" s="175"/>
      <c r="N1361" s="281"/>
    </row>
    <row r="1362" spans="1:14">
      <c r="A1362" s="254"/>
      <c r="B1362" s="297"/>
      <c r="C1362" s="261"/>
      <c r="D1362" s="140"/>
      <c r="E1362" s="173"/>
      <c r="F1362" s="173"/>
      <c r="G1362" s="261"/>
      <c r="H1362" s="298"/>
      <c r="I1362" s="290"/>
      <c r="J1362" s="290"/>
      <c r="K1362" s="290"/>
      <c r="L1362" s="290"/>
      <c r="M1362" s="175"/>
      <c r="N1362" s="281"/>
    </row>
    <row r="1363" spans="1:14" ht="39.6">
      <c r="A1363" s="254"/>
      <c r="B1363" s="128" t="s">
        <v>873</v>
      </c>
      <c r="C1363" s="122" t="s">
        <v>874</v>
      </c>
      <c r="D1363" s="142" t="s">
        <v>875</v>
      </c>
      <c r="E1363" s="173"/>
      <c r="F1363" s="174" t="s">
        <v>322</v>
      </c>
      <c r="G1363" s="261"/>
      <c r="H1363" s="298"/>
      <c r="I1363" s="290"/>
      <c r="J1363" s="290"/>
      <c r="K1363" s="290"/>
      <c r="L1363" s="290"/>
      <c r="M1363" s="175"/>
      <c r="N1363" s="281"/>
    </row>
    <row r="1364" spans="1:14">
      <c r="A1364" s="254"/>
      <c r="B1364" s="297"/>
      <c r="C1364" s="261"/>
      <c r="D1364" s="140"/>
      <c r="E1364" s="337" t="s">
        <v>323</v>
      </c>
      <c r="F1364" s="338">
        <v>137.59</v>
      </c>
      <c r="G1364" s="339" t="s">
        <v>163</v>
      </c>
      <c r="H1364" s="340" t="s">
        <v>874</v>
      </c>
      <c r="I1364" s="290"/>
      <c r="J1364" s="261" t="s">
        <v>324</v>
      </c>
      <c r="K1364" s="261"/>
      <c r="L1364" s="261"/>
      <c r="M1364" s="175"/>
      <c r="N1364" s="281"/>
    </row>
    <row r="1365" spans="1:14">
      <c r="A1365" s="254"/>
      <c r="B1365" s="297"/>
      <c r="C1365" s="261"/>
      <c r="D1365" s="140"/>
      <c r="E1365" s="337"/>
      <c r="F1365" s="341"/>
      <c r="G1365" s="339"/>
      <c r="H1365" s="340"/>
      <c r="I1365" s="290"/>
      <c r="J1365" s="261"/>
      <c r="K1365" s="261"/>
      <c r="L1365" s="261"/>
      <c r="M1365" s="175"/>
      <c r="N1365" s="281"/>
    </row>
    <row r="1366" spans="1:14">
      <c r="A1366" s="254"/>
      <c r="B1366" s="297"/>
      <c r="C1366" s="261"/>
      <c r="D1366" s="342" t="s">
        <v>876</v>
      </c>
      <c r="E1366" s="301">
        <v>1</v>
      </c>
      <c r="F1366" s="301" t="s">
        <v>326</v>
      </c>
      <c r="G1366" s="343">
        <v>1</v>
      </c>
      <c r="H1366" s="340" t="s">
        <v>166</v>
      </c>
      <c r="I1366" s="340">
        <v>1</v>
      </c>
      <c r="J1366" s="309">
        <v>1</v>
      </c>
      <c r="K1366" s="309">
        <v>1</v>
      </c>
      <c r="L1366" s="290"/>
      <c r="M1366" s="350">
        <f>ROUND(E1366*G1366*I1366*J1366*K1366,2)</f>
        <v>1</v>
      </c>
      <c r="N1366" s="317" t="s">
        <v>322</v>
      </c>
    </row>
    <row r="1367" spans="1:14">
      <c r="A1367" s="254"/>
      <c r="B1367" s="297"/>
      <c r="C1367" s="261"/>
      <c r="D1367" s="342" t="s">
        <v>877</v>
      </c>
      <c r="E1367" s="173"/>
      <c r="F1367" s="173"/>
      <c r="G1367" s="261"/>
      <c r="H1367" s="298"/>
      <c r="I1367" s="290"/>
      <c r="J1367" s="290"/>
      <c r="K1367" s="290"/>
      <c r="L1367" s="290"/>
      <c r="M1367" s="175"/>
      <c r="N1367" s="281"/>
    </row>
    <row r="1368" spans="1:14">
      <c r="A1368" s="254"/>
      <c r="B1368" s="297"/>
      <c r="C1368" s="261"/>
      <c r="D1368" s="342" t="s">
        <v>878</v>
      </c>
      <c r="E1368" s="173"/>
      <c r="F1368" s="173"/>
      <c r="G1368" s="261"/>
      <c r="H1368" s="298"/>
      <c r="I1368" s="290"/>
      <c r="J1368" s="290"/>
      <c r="K1368" s="290"/>
      <c r="L1368" s="290"/>
      <c r="M1368" s="175"/>
      <c r="N1368" s="281"/>
    </row>
    <row r="1369" spans="1:14">
      <c r="A1369" s="254"/>
      <c r="B1369" s="297"/>
      <c r="C1369" s="261"/>
      <c r="D1369" s="140"/>
      <c r="E1369" s="173"/>
      <c r="F1369" s="173"/>
      <c r="G1369" s="261"/>
      <c r="H1369" s="298"/>
      <c r="I1369" s="290"/>
      <c r="J1369" s="290"/>
      <c r="K1369" s="290"/>
      <c r="L1369" s="290"/>
      <c r="M1369" s="175"/>
      <c r="N1369" s="281"/>
    </row>
    <row r="1370" spans="1:14">
      <c r="A1370" s="254"/>
      <c r="B1370" s="128" t="s">
        <v>879</v>
      </c>
      <c r="C1370" s="122" t="s">
        <v>409</v>
      </c>
      <c r="D1370" s="142" t="s">
        <v>410</v>
      </c>
      <c r="E1370" s="173"/>
      <c r="F1370" s="174" t="s">
        <v>322</v>
      </c>
      <c r="G1370" s="261"/>
      <c r="H1370" s="298"/>
      <c r="I1370" s="290"/>
      <c r="J1370" s="290"/>
      <c r="K1370" s="290"/>
      <c r="L1370" s="290"/>
      <c r="M1370" s="175"/>
      <c r="N1370" s="281"/>
    </row>
    <row r="1371" spans="1:14">
      <c r="A1371" s="254"/>
      <c r="B1371" s="297"/>
      <c r="C1371" s="261"/>
      <c r="D1371" s="140"/>
      <c r="E1371" s="337" t="s">
        <v>323</v>
      </c>
      <c r="F1371" s="338">
        <v>224.2</v>
      </c>
      <c r="G1371" s="339" t="s">
        <v>163</v>
      </c>
      <c r="H1371" s="340" t="s">
        <v>409</v>
      </c>
      <c r="I1371" s="290"/>
      <c r="J1371" s="261" t="s">
        <v>324</v>
      </c>
      <c r="K1371" s="261"/>
      <c r="L1371" s="261"/>
      <c r="M1371" s="175"/>
      <c r="N1371" s="281"/>
    </row>
    <row r="1372" spans="1:14">
      <c r="A1372" s="381" t="s">
        <v>237</v>
      </c>
      <c r="B1372" s="297"/>
      <c r="C1372" s="261"/>
      <c r="D1372" s="140"/>
      <c r="E1372" s="337"/>
      <c r="F1372" s="341"/>
      <c r="G1372" s="339"/>
      <c r="H1372" s="340"/>
      <c r="I1372" s="290"/>
      <c r="J1372" s="261"/>
      <c r="K1372" s="261"/>
      <c r="L1372" s="261"/>
      <c r="M1372" s="175"/>
      <c r="N1372" s="281"/>
    </row>
    <row r="1373" spans="1:14">
      <c r="A1373" s="254"/>
      <c r="B1373" s="297"/>
      <c r="C1373" s="261"/>
      <c r="D1373" s="342" t="s">
        <v>880</v>
      </c>
      <c r="E1373" s="301">
        <v>32</v>
      </c>
      <c r="F1373" s="301" t="s">
        <v>326</v>
      </c>
      <c r="G1373" s="343">
        <v>1</v>
      </c>
      <c r="H1373" s="340" t="s">
        <v>166</v>
      </c>
      <c r="I1373" s="340">
        <v>1</v>
      </c>
      <c r="J1373" s="309">
        <v>1</v>
      </c>
      <c r="K1373" s="309">
        <v>1</v>
      </c>
      <c r="L1373" s="290"/>
      <c r="M1373" s="350">
        <f>ROUND(E1373*G1373*I1373*J1373*K1373,2)</f>
        <v>32</v>
      </c>
      <c r="N1373" s="317" t="s">
        <v>322</v>
      </c>
    </row>
    <row r="1374" spans="1:14">
      <c r="A1374" s="254"/>
      <c r="B1374" s="297"/>
      <c r="C1374" s="261"/>
      <c r="D1374" s="342"/>
      <c r="E1374" s="301"/>
      <c r="F1374" s="301"/>
      <c r="G1374" s="343"/>
      <c r="H1374" s="340"/>
      <c r="I1374" s="340"/>
      <c r="J1374" s="260"/>
      <c r="K1374" s="260"/>
      <c r="L1374" s="290"/>
      <c r="M1374" s="350"/>
      <c r="N1374" s="317"/>
    </row>
    <row r="1375" spans="1:14">
      <c r="A1375" s="254"/>
      <c r="B1375" s="139" t="s">
        <v>881</v>
      </c>
      <c r="C1375" s="135"/>
      <c r="D1375" s="140" t="s">
        <v>882</v>
      </c>
      <c r="E1375" s="191"/>
      <c r="F1375" s="191"/>
      <c r="G1375" s="261"/>
      <c r="H1375" s="298"/>
      <c r="I1375" s="290"/>
      <c r="J1375" s="290"/>
      <c r="K1375" s="290"/>
      <c r="L1375" s="290"/>
      <c r="M1375" s="175"/>
      <c r="N1375" s="281"/>
    </row>
    <row r="1376" spans="1:14">
      <c r="A1376" s="254"/>
      <c r="B1376" s="260"/>
      <c r="C1376" s="283"/>
      <c r="D1376" s="263"/>
      <c r="E1376" s="283"/>
      <c r="F1376" s="260"/>
      <c r="G1376" s="283"/>
      <c r="H1376" s="260"/>
      <c r="I1376" s="283"/>
      <c r="J1376" s="260"/>
      <c r="K1376" s="329"/>
      <c r="L1376" s="260"/>
      <c r="M1376" s="326"/>
      <c r="N1376" s="317"/>
    </row>
    <row r="1377" spans="1:14" ht="26.4">
      <c r="A1377" s="254"/>
      <c r="B1377" s="128" t="s">
        <v>883</v>
      </c>
      <c r="C1377" s="122" t="s">
        <v>884</v>
      </c>
      <c r="D1377" s="126" t="s">
        <v>885</v>
      </c>
      <c r="E1377" s="113"/>
      <c r="F1377" s="122" t="s">
        <v>190</v>
      </c>
      <c r="G1377" s="290"/>
      <c r="H1377" s="290"/>
      <c r="I1377" s="290"/>
      <c r="J1377" s="290"/>
      <c r="K1377" s="290"/>
      <c r="L1377" s="290"/>
      <c r="M1377" s="175"/>
      <c r="N1377" s="281"/>
    </row>
    <row r="1378" spans="1:14">
      <c r="A1378" s="254"/>
      <c r="B1378" s="260"/>
      <c r="C1378" s="260"/>
      <c r="D1378" s="291"/>
      <c r="E1378" s="299" t="s">
        <v>191</v>
      </c>
      <c r="F1378" s="296">
        <v>10.4</v>
      </c>
      <c r="G1378" s="293" t="s">
        <v>163</v>
      </c>
      <c r="H1378" s="255" t="str">
        <f>C1377</f>
        <v>ED-50496</v>
      </c>
      <c r="I1378" s="261"/>
      <c r="J1378" s="261" t="s">
        <v>175</v>
      </c>
      <c r="K1378" s="261"/>
      <c r="L1378" s="261"/>
      <c r="M1378" s="260"/>
      <c r="N1378" s="281"/>
    </row>
    <row r="1379" spans="1:14">
      <c r="A1379" s="254"/>
      <c r="B1379" s="260"/>
      <c r="C1379" s="261"/>
      <c r="D1379" s="263"/>
      <c r="E1379" s="261"/>
      <c r="F1379" s="261"/>
      <c r="G1379" s="261"/>
      <c r="H1379" s="260"/>
      <c r="I1379" s="261"/>
      <c r="J1379" s="261"/>
      <c r="K1379" s="261"/>
      <c r="L1379" s="261"/>
      <c r="M1379" s="260"/>
      <c r="N1379" s="281"/>
    </row>
    <row r="1380" spans="1:14">
      <c r="A1380" s="254"/>
      <c r="B1380" s="260"/>
      <c r="C1380" s="283"/>
      <c r="D1380" s="376" t="s">
        <v>886</v>
      </c>
      <c r="E1380" s="336">
        <v>26</v>
      </c>
      <c r="F1380" s="175" t="s">
        <v>166</v>
      </c>
      <c r="G1380" s="336">
        <v>1</v>
      </c>
      <c r="H1380" s="175" t="s">
        <v>166</v>
      </c>
      <c r="I1380" s="336">
        <v>1</v>
      </c>
      <c r="J1380" s="309">
        <v>1</v>
      </c>
      <c r="K1380" s="309">
        <v>2</v>
      </c>
      <c r="L1380" s="175" t="s">
        <v>167</v>
      </c>
      <c r="M1380" s="377">
        <f t="shared" ref="M1380:M1395" si="74">ROUND(E1380*G1380*I1380*J1380*K1380,2)</f>
        <v>52</v>
      </c>
      <c r="N1380" s="313" t="str">
        <f>$F$1377</f>
        <v>M</v>
      </c>
    </row>
    <row r="1381" spans="1:14">
      <c r="A1381" s="254"/>
      <c r="B1381" s="260"/>
      <c r="C1381" s="283"/>
      <c r="D1381" s="376" t="s">
        <v>887</v>
      </c>
      <c r="E1381" s="336">
        <v>1</v>
      </c>
      <c r="F1381" s="175" t="s">
        <v>166</v>
      </c>
      <c r="G1381" s="336">
        <v>1</v>
      </c>
      <c r="H1381" s="175" t="s">
        <v>166</v>
      </c>
      <c r="I1381" s="336">
        <v>1</v>
      </c>
      <c r="J1381" s="309">
        <v>1</v>
      </c>
      <c r="K1381" s="309">
        <v>9</v>
      </c>
      <c r="L1381" s="175" t="s">
        <v>167</v>
      </c>
      <c r="M1381" s="377">
        <f t="shared" si="74"/>
        <v>9</v>
      </c>
      <c r="N1381" s="313" t="str">
        <f>$F$1377</f>
        <v>M</v>
      </c>
    </row>
    <row r="1382" spans="1:14">
      <c r="A1382" s="254"/>
      <c r="B1382" s="260"/>
      <c r="C1382" s="283"/>
      <c r="D1382" s="376" t="s">
        <v>886</v>
      </c>
      <c r="E1382" s="336">
        <v>26</v>
      </c>
      <c r="F1382" s="175" t="s">
        <v>166</v>
      </c>
      <c r="G1382" s="336">
        <v>1</v>
      </c>
      <c r="H1382" s="175" t="s">
        <v>166</v>
      </c>
      <c r="I1382" s="336">
        <v>1</v>
      </c>
      <c r="J1382" s="309">
        <v>1</v>
      </c>
      <c r="K1382" s="309">
        <v>2</v>
      </c>
      <c r="L1382" s="175" t="s">
        <v>167</v>
      </c>
      <c r="M1382" s="377">
        <f t="shared" si="74"/>
        <v>52</v>
      </c>
      <c r="N1382" s="313" t="str">
        <f t="shared" ref="N1382:N1395" si="75">$F$1377</f>
        <v>M</v>
      </c>
    </row>
    <row r="1383" spans="1:14">
      <c r="A1383" s="254"/>
      <c r="B1383" s="260"/>
      <c r="C1383" s="283"/>
      <c r="D1383" s="376" t="s">
        <v>887</v>
      </c>
      <c r="E1383" s="336">
        <v>2</v>
      </c>
      <c r="F1383" s="175" t="s">
        <v>166</v>
      </c>
      <c r="G1383" s="336">
        <v>1</v>
      </c>
      <c r="H1383" s="175" t="s">
        <v>166</v>
      </c>
      <c r="I1383" s="336">
        <v>1</v>
      </c>
      <c r="J1383" s="309">
        <v>1</v>
      </c>
      <c r="K1383" s="309">
        <v>9</v>
      </c>
      <c r="L1383" s="175" t="s">
        <v>167</v>
      </c>
      <c r="M1383" s="377">
        <f t="shared" si="74"/>
        <v>18</v>
      </c>
      <c r="N1383" s="313" t="str">
        <f t="shared" si="75"/>
        <v>M</v>
      </c>
    </row>
    <row r="1384" spans="1:14">
      <c r="A1384" s="254"/>
      <c r="B1384" s="260"/>
      <c r="C1384" s="283"/>
      <c r="D1384" s="376" t="s">
        <v>888</v>
      </c>
      <c r="E1384" s="336">
        <v>20.2</v>
      </c>
      <c r="F1384" s="175" t="s">
        <v>166</v>
      </c>
      <c r="G1384" s="336">
        <v>1</v>
      </c>
      <c r="H1384" s="175" t="s">
        <v>166</v>
      </c>
      <c r="I1384" s="336">
        <v>1</v>
      </c>
      <c r="J1384" s="309">
        <v>2</v>
      </c>
      <c r="K1384" s="309">
        <v>2</v>
      </c>
      <c r="L1384" s="175" t="s">
        <v>167</v>
      </c>
      <c r="M1384" s="377">
        <f t="shared" si="74"/>
        <v>80.8</v>
      </c>
      <c r="N1384" s="313" t="str">
        <f t="shared" si="75"/>
        <v>M</v>
      </c>
    </row>
    <row r="1385" spans="1:14">
      <c r="A1385" s="254"/>
      <c r="B1385" s="260"/>
      <c r="C1385" s="283"/>
      <c r="D1385" s="376" t="s">
        <v>889</v>
      </c>
      <c r="E1385" s="336">
        <v>2</v>
      </c>
      <c r="F1385" s="175" t="s">
        <v>166</v>
      </c>
      <c r="G1385" s="336">
        <v>1</v>
      </c>
      <c r="H1385" s="175" t="s">
        <v>166</v>
      </c>
      <c r="I1385" s="336">
        <v>1</v>
      </c>
      <c r="J1385" s="309">
        <v>9</v>
      </c>
      <c r="K1385" s="309">
        <v>2</v>
      </c>
      <c r="L1385" s="175" t="s">
        <v>167</v>
      </c>
      <c r="M1385" s="377">
        <f t="shared" si="74"/>
        <v>36</v>
      </c>
      <c r="N1385" s="313" t="str">
        <f t="shared" si="75"/>
        <v>M</v>
      </c>
    </row>
    <row r="1386" spans="1:14">
      <c r="A1386" s="254"/>
      <c r="B1386" s="260"/>
      <c r="C1386" s="283"/>
      <c r="D1386" s="376" t="s">
        <v>890</v>
      </c>
      <c r="E1386" s="336">
        <v>39.700000000000003</v>
      </c>
      <c r="F1386" s="175" t="s">
        <v>166</v>
      </c>
      <c r="G1386" s="336">
        <v>1</v>
      </c>
      <c r="H1386" s="175" t="s">
        <v>166</v>
      </c>
      <c r="I1386" s="336">
        <v>1</v>
      </c>
      <c r="J1386" s="309">
        <v>2</v>
      </c>
      <c r="K1386" s="309">
        <v>2</v>
      </c>
      <c r="L1386" s="175" t="s">
        <v>167</v>
      </c>
      <c r="M1386" s="377">
        <f t="shared" si="74"/>
        <v>158.80000000000001</v>
      </c>
      <c r="N1386" s="313" t="str">
        <f t="shared" si="75"/>
        <v>M</v>
      </c>
    </row>
    <row r="1387" spans="1:14">
      <c r="A1387" s="254"/>
      <c r="B1387" s="260"/>
      <c r="C1387" s="283"/>
      <c r="D1387" s="376" t="s">
        <v>891</v>
      </c>
      <c r="E1387" s="336">
        <v>2</v>
      </c>
      <c r="F1387" s="175" t="s">
        <v>166</v>
      </c>
      <c r="G1387" s="336">
        <v>1</v>
      </c>
      <c r="H1387" s="175" t="s">
        <v>166</v>
      </c>
      <c r="I1387" s="336">
        <v>1</v>
      </c>
      <c r="J1387" s="309">
        <v>9</v>
      </c>
      <c r="K1387" s="309">
        <v>2</v>
      </c>
      <c r="L1387" s="175" t="s">
        <v>167</v>
      </c>
      <c r="M1387" s="377">
        <f t="shared" si="74"/>
        <v>36</v>
      </c>
      <c r="N1387" s="313" t="str">
        <f t="shared" si="75"/>
        <v>M</v>
      </c>
    </row>
    <row r="1388" spans="1:14">
      <c r="A1388" s="254"/>
      <c r="B1388" s="260"/>
      <c r="C1388" s="283"/>
      <c r="D1388" s="376" t="s">
        <v>892</v>
      </c>
      <c r="E1388" s="336">
        <v>34.1</v>
      </c>
      <c r="F1388" s="175" t="s">
        <v>166</v>
      </c>
      <c r="G1388" s="336">
        <v>1</v>
      </c>
      <c r="H1388" s="175" t="s">
        <v>166</v>
      </c>
      <c r="I1388" s="336">
        <v>1</v>
      </c>
      <c r="J1388" s="309">
        <v>2</v>
      </c>
      <c r="K1388" s="309">
        <v>2</v>
      </c>
      <c r="L1388" s="175" t="s">
        <v>167</v>
      </c>
      <c r="M1388" s="377">
        <f t="shared" si="74"/>
        <v>136.4</v>
      </c>
      <c r="N1388" s="313" t="str">
        <f t="shared" si="75"/>
        <v>M</v>
      </c>
    </row>
    <row r="1389" spans="1:14">
      <c r="A1389" s="254"/>
      <c r="B1389" s="260"/>
      <c r="C1389" s="283"/>
      <c r="D1389" s="376" t="s">
        <v>893</v>
      </c>
      <c r="E1389" s="336">
        <v>2</v>
      </c>
      <c r="F1389" s="175" t="s">
        <v>166</v>
      </c>
      <c r="G1389" s="336">
        <v>1</v>
      </c>
      <c r="H1389" s="175" t="s">
        <v>166</v>
      </c>
      <c r="I1389" s="336">
        <v>1</v>
      </c>
      <c r="J1389" s="309">
        <v>15</v>
      </c>
      <c r="K1389" s="309">
        <v>2</v>
      </c>
      <c r="L1389" s="175" t="s">
        <v>167</v>
      </c>
      <c r="M1389" s="377">
        <f t="shared" si="74"/>
        <v>60</v>
      </c>
      <c r="N1389" s="313" t="str">
        <f t="shared" si="75"/>
        <v>M</v>
      </c>
    </row>
    <row r="1390" spans="1:14">
      <c r="A1390" s="254"/>
      <c r="B1390" s="260"/>
      <c r="C1390" s="283"/>
      <c r="D1390" s="323" t="s">
        <v>894</v>
      </c>
      <c r="E1390" s="334">
        <v>1.5</v>
      </c>
      <c r="F1390" s="335" t="s">
        <v>166</v>
      </c>
      <c r="G1390" s="334">
        <v>3.5</v>
      </c>
      <c r="H1390" s="335" t="s">
        <v>166</v>
      </c>
      <c r="I1390" s="334">
        <v>1</v>
      </c>
      <c r="J1390" s="309">
        <v>4</v>
      </c>
      <c r="K1390" s="335">
        <v>4</v>
      </c>
      <c r="L1390" s="335" t="s">
        <v>167</v>
      </c>
      <c r="M1390" s="346">
        <f t="shared" si="74"/>
        <v>84</v>
      </c>
      <c r="N1390" s="313" t="str">
        <f t="shared" si="75"/>
        <v>M</v>
      </c>
    </row>
    <row r="1391" spans="1:14">
      <c r="A1391" s="254"/>
      <c r="B1391" s="260"/>
      <c r="C1391" s="283"/>
      <c r="D1391" s="323" t="s">
        <v>895</v>
      </c>
      <c r="E1391" s="334">
        <v>1.5</v>
      </c>
      <c r="F1391" s="335" t="s">
        <v>166</v>
      </c>
      <c r="G1391" s="334">
        <v>3.5</v>
      </c>
      <c r="H1391" s="335" t="s">
        <v>166</v>
      </c>
      <c r="I1391" s="334">
        <v>1</v>
      </c>
      <c r="J1391" s="309">
        <v>2</v>
      </c>
      <c r="K1391" s="335">
        <v>4</v>
      </c>
      <c r="L1391" s="335" t="s">
        <v>167</v>
      </c>
      <c r="M1391" s="346">
        <f t="shared" si="74"/>
        <v>42</v>
      </c>
      <c r="N1391" s="313" t="str">
        <f t="shared" si="75"/>
        <v>M</v>
      </c>
    </row>
    <row r="1392" spans="1:14">
      <c r="A1392" s="254"/>
      <c r="B1392" s="260"/>
      <c r="C1392" s="283"/>
      <c r="D1392" s="323" t="s">
        <v>896</v>
      </c>
      <c r="E1392" s="283">
        <v>1.3</v>
      </c>
      <c r="F1392" s="260" t="s">
        <v>166</v>
      </c>
      <c r="G1392" s="283">
        <v>1</v>
      </c>
      <c r="H1392" s="260" t="s">
        <v>166</v>
      </c>
      <c r="I1392" s="283">
        <v>1</v>
      </c>
      <c r="J1392" s="309">
        <v>4</v>
      </c>
      <c r="K1392" s="309">
        <v>4</v>
      </c>
      <c r="L1392" s="260" t="s">
        <v>167</v>
      </c>
      <c r="M1392" s="353">
        <f t="shared" si="74"/>
        <v>20.8</v>
      </c>
      <c r="N1392" s="313" t="str">
        <f t="shared" si="75"/>
        <v>M</v>
      </c>
    </row>
    <row r="1393" spans="1:14">
      <c r="A1393" s="254"/>
      <c r="B1393" s="260"/>
      <c r="C1393" s="283"/>
      <c r="D1393" s="323" t="s">
        <v>897</v>
      </c>
      <c r="E1393" s="283">
        <v>2.5</v>
      </c>
      <c r="F1393" s="260" t="s">
        <v>166</v>
      </c>
      <c r="G1393" s="283">
        <v>1</v>
      </c>
      <c r="H1393" s="260" t="s">
        <v>166</v>
      </c>
      <c r="I1393" s="283">
        <v>1</v>
      </c>
      <c r="J1393" s="309">
        <v>2</v>
      </c>
      <c r="K1393" s="309">
        <v>4</v>
      </c>
      <c r="L1393" s="260" t="s">
        <v>167</v>
      </c>
      <c r="M1393" s="353">
        <f t="shared" si="74"/>
        <v>20</v>
      </c>
      <c r="N1393" s="313" t="str">
        <f t="shared" si="75"/>
        <v>M</v>
      </c>
    </row>
    <row r="1394" spans="1:14">
      <c r="A1394" s="254"/>
      <c r="B1394" s="260"/>
      <c r="C1394" s="283"/>
      <c r="D1394" s="323" t="s">
        <v>898</v>
      </c>
      <c r="E1394" s="283">
        <v>4.2699999999999996</v>
      </c>
      <c r="F1394" s="260" t="s">
        <v>166</v>
      </c>
      <c r="G1394" s="283">
        <v>1</v>
      </c>
      <c r="H1394" s="260" t="s">
        <v>166</v>
      </c>
      <c r="I1394" s="301">
        <v>1</v>
      </c>
      <c r="J1394" s="309">
        <v>5</v>
      </c>
      <c r="K1394" s="309">
        <v>2</v>
      </c>
      <c r="L1394" s="260" t="s">
        <v>167</v>
      </c>
      <c r="M1394" s="353">
        <f t="shared" si="74"/>
        <v>42.7</v>
      </c>
      <c r="N1394" s="313" t="str">
        <f t="shared" si="75"/>
        <v>M</v>
      </c>
    </row>
    <row r="1395" spans="1:14">
      <c r="A1395" s="254"/>
      <c r="B1395" s="260"/>
      <c r="C1395" s="283"/>
      <c r="D1395" s="323" t="s">
        <v>899</v>
      </c>
      <c r="E1395" s="283">
        <v>2.5</v>
      </c>
      <c r="F1395" s="260" t="s">
        <v>166</v>
      </c>
      <c r="G1395" s="283">
        <v>1</v>
      </c>
      <c r="H1395" s="260" t="s">
        <v>166</v>
      </c>
      <c r="I1395" s="301">
        <v>1</v>
      </c>
      <c r="J1395" s="309">
        <v>4</v>
      </c>
      <c r="K1395" s="309">
        <v>2</v>
      </c>
      <c r="L1395" s="260" t="s">
        <v>167</v>
      </c>
      <c r="M1395" s="353">
        <f t="shared" si="74"/>
        <v>20</v>
      </c>
      <c r="N1395" s="313" t="str">
        <f t="shared" si="75"/>
        <v>M</v>
      </c>
    </row>
    <row r="1396" spans="1:14">
      <c r="A1396" s="324" t="s">
        <v>237</v>
      </c>
      <c r="B1396" s="260"/>
      <c r="C1396" s="283"/>
      <c r="D1396" s="323"/>
      <c r="E1396" s="283"/>
      <c r="F1396" s="260"/>
      <c r="G1396" s="283"/>
      <c r="H1396" s="260"/>
      <c r="I1396" s="283"/>
      <c r="J1396" s="260"/>
      <c r="K1396" s="260"/>
      <c r="L1396" s="260"/>
      <c r="M1396" s="353"/>
      <c r="N1396" s="313"/>
    </row>
    <row r="1397" spans="1:14">
      <c r="A1397" s="254"/>
      <c r="B1397" s="260"/>
      <c r="C1397" s="283"/>
      <c r="D1397" s="323"/>
      <c r="E1397" s="283"/>
      <c r="F1397" s="260"/>
      <c r="G1397" s="283"/>
      <c r="H1397" s="260"/>
      <c r="I1397" s="283"/>
      <c r="J1397" s="260"/>
      <c r="K1397" s="329" t="s">
        <v>193</v>
      </c>
      <c r="L1397" s="260" t="s">
        <v>167</v>
      </c>
      <c r="M1397" s="326">
        <f>ROUND(SUM(M1380:M1396),2)</f>
        <v>868.5</v>
      </c>
      <c r="N1397" s="317" t="str">
        <f t="shared" ref="N1397" si="76">$F$1377</f>
        <v>M</v>
      </c>
    </row>
    <row r="1398" spans="1:14">
      <c r="A1398" s="254"/>
      <c r="B1398" s="260"/>
      <c r="C1398" s="283"/>
      <c r="D1398" s="323"/>
      <c r="E1398" s="283"/>
      <c r="F1398" s="260"/>
      <c r="G1398" s="283"/>
      <c r="H1398" s="260"/>
      <c r="I1398" s="283"/>
      <c r="J1398" s="260"/>
      <c r="K1398" s="329"/>
      <c r="L1398" s="260"/>
      <c r="M1398" s="326"/>
      <c r="N1398" s="317"/>
    </row>
    <row r="1399" spans="1:14" ht="26.4">
      <c r="A1399" s="324" t="s">
        <v>237</v>
      </c>
      <c r="B1399" s="128" t="s">
        <v>900</v>
      </c>
      <c r="C1399" s="122" t="s">
        <v>609</v>
      </c>
      <c r="D1399" s="142" t="s">
        <v>610</v>
      </c>
      <c r="E1399" s="113"/>
      <c r="F1399" s="127" t="s">
        <v>197</v>
      </c>
      <c r="G1399" s="290"/>
      <c r="H1399" s="290"/>
      <c r="I1399" s="290"/>
      <c r="J1399" s="290"/>
      <c r="K1399" s="290"/>
      <c r="L1399" s="290"/>
      <c r="M1399" s="175"/>
      <c r="N1399" s="281"/>
    </row>
    <row r="1400" spans="1:14">
      <c r="A1400" s="254"/>
      <c r="B1400" s="260"/>
      <c r="C1400" s="260"/>
      <c r="D1400" s="291"/>
      <c r="E1400" s="267" t="s">
        <v>179</v>
      </c>
      <c r="F1400" s="296">
        <v>7.71</v>
      </c>
      <c r="G1400" s="293" t="s">
        <v>163</v>
      </c>
      <c r="H1400" s="255" t="str">
        <f>C1399</f>
        <v>ED-50514</v>
      </c>
      <c r="I1400" s="261"/>
      <c r="J1400" s="261" t="s">
        <v>175</v>
      </c>
      <c r="K1400" s="261"/>
      <c r="L1400" s="261"/>
      <c r="M1400" s="260"/>
      <c r="N1400" s="281"/>
    </row>
    <row r="1401" spans="1:14">
      <c r="A1401" s="254"/>
      <c r="B1401" s="260"/>
      <c r="C1401" s="261"/>
      <c r="D1401" s="263"/>
      <c r="E1401" s="261"/>
      <c r="F1401" s="261"/>
      <c r="G1401" s="261"/>
      <c r="H1401" s="260"/>
      <c r="I1401" s="261"/>
      <c r="J1401" s="261"/>
      <c r="K1401" s="261"/>
      <c r="L1401" s="261"/>
      <c r="M1401" s="260"/>
      <c r="N1401" s="281"/>
    </row>
    <row r="1402" spans="1:14">
      <c r="A1402" s="254"/>
      <c r="B1402" s="260"/>
      <c r="C1402" s="283"/>
      <c r="D1402" s="323" t="s">
        <v>611</v>
      </c>
      <c r="E1402" s="283">
        <f>M1200</f>
        <v>506.01</v>
      </c>
      <c r="F1402" s="260" t="s">
        <v>166</v>
      </c>
      <c r="G1402" s="283">
        <v>1</v>
      </c>
      <c r="H1402" s="260" t="s">
        <v>166</v>
      </c>
      <c r="I1402" s="283">
        <v>1</v>
      </c>
      <c r="J1402" s="260">
        <v>1</v>
      </c>
      <c r="K1402" s="260">
        <v>1</v>
      </c>
      <c r="L1402" s="260" t="s">
        <v>167</v>
      </c>
      <c r="M1402" s="284">
        <f>ROUND(E1402*G1402*I1402*J1402*K1402,2)</f>
        <v>506.01</v>
      </c>
      <c r="N1402" s="307" t="str">
        <f>F1399</f>
        <v>M2</v>
      </c>
    </row>
    <row r="1403" spans="1:14">
      <c r="A1403" s="254"/>
      <c r="B1403" s="260"/>
      <c r="C1403" s="283"/>
      <c r="D1403" s="263"/>
      <c r="E1403" s="283"/>
      <c r="F1403" s="260"/>
      <c r="G1403" s="283"/>
      <c r="H1403" s="260"/>
      <c r="I1403" s="283"/>
      <c r="J1403" s="260"/>
      <c r="K1403" s="260"/>
      <c r="L1403" s="260"/>
      <c r="M1403" s="284"/>
      <c r="N1403" s="307"/>
    </row>
    <row r="1404" spans="1:14" ht="26.4">
      <c r="A1404" s="324" t="s">
        <v>237</v>
      </c>
      <c r="B1404" s="128" t="s">
        <v>901</v>
      </c>
      <c r="C1404" s="122" t="s">
        <v>902</v>
      </c>
      <c r="D1404" s="126" t="s">
        <v>903</v>
      </c>
      <c r="E1404" s="113"/>
      <c r="F1404" s="127" t="s">
        <v>197</v>
      </c>
      <c r="G1404" s="290"/>
      <c r="H1404" s="290"/>
      <c r="I1404" s="290"/>
      <c r="J1404" s="290"/>
      <c r="K1404" s="290"/>
      <c r="L1404" s="290"/>
      <c r="M1404" s="175"/>
      <c r="N1404" s="281"/>
    </row>
    <row r="1405" spans="1:14">
      <c r="A1405" s="254"/>
      <c r="B1405" s="260"/>
      <c r="C1405" s="260"/>
      <c r="D1405" s="291"/>
      <c r="E1405" s="267" t="s">
        <v>179</v>
      </c>
      <c r="F1405" s="296">
        <v>39.78</v>
      </c>
      <c r="G1405" s="293" t="s">
        <v>163</v>
      </c>
      <c r="H1405" s="255" t="str">
        <f>C1404</f>
        <v>ED-50519</v>
      </c>
      <c r="I1405" s="261"/>
      <c r="J1405" s="261" t="s">
        <v>175</v>
      </c>
      <c r="K1405" s="261"/>
      <c r="L1405" s="261"/>
      <c r="M1405" s="260"/>
      <c r="N1405" s="281"/>
    </row>
    <row r="1406" spans="1:14">
      <c r="A1406" s="254"/>
      <c r="B1406" s="260"/>
      <c r="C1406" s="261"/>
      <c r="D1406" s="263"/>
      <c r="E1406" s="261"/>
      <c r="F1406" s="261"/>
      <c r="G1406" s="261"/>
      <c r="H1406" s="260"/>
      <c r="I1406" s="261"/>
      <c r="J1406" s="261"/>
      <c r="K1406" s="261"/>
      <c r="L1406" s="261"/>
      <c r="M1406" s="260"/>
      <c r="N1406" s="281"/>
    </row>
    <row r="1407" spans="1:14">
      <c r="A1407" s="254"/>
      <c r="B1407" s="260"/>
      <c r="C1407" s="283"/>
      <c r="D1407" s="323" t="s">
        <v>611</v>
      </c>
      <c r="E1407" s="283">
        <f>M1402</f>
        <v>506.01</v>
      </c>
      <c r="F1407" s="260" t="s">
        <v>166</v>
      </c>
      <c r="G1407" s="283">
        <v>1</v>
      </c>
      <c r="H1407" s="260" t="s">
        <v>166</v>
      </c>
      <c r="I1407" s="283">
        <v>1</v>
      </c>
      <c r="J1407" s="260">
        <v>1</v>
      </c>
      <c r="K1407" s="260">
        <v>1</v>
      </c>
      <c r="L1407" s="260" t="s">
        <v>167</v>
      </c>
      <c r="M1407" s="284">
        <f>ROUND(E1407*G1407*I1407*J1407*K1407,2)</f>
        <v>506.01</v>
      </c>
      <c r="N1407" s="307" t="str">
        <f>F1404</f>
        <v>M2</v>
      </c>
    </row>
    <row r="1408" spans="1:14">
      <c r="A1408" s="254"/>
      <c r="B1408" s="260"/>
      <c r="C1408" s="283"/>
      <c r="D1408" s="263"/>
      <c r="E1408" s="283"/>
      <c r="F1408" s="260"/>
      <c r="G1408" s="283"/>
      <c r="H1408" s="260"/>
      <c r="I1408" s="283"/>
      <c r="J1408" s="260"/>
      <c r="K1408" s="329"/>
      <c r="L1408" s="260"/>
      <c r="M1408" s="326"/>
      <c r="N1408" s="317"/>
    </row>
    <row r="1409" spans="1:14" ht="26.4">
      <c r="A1409" s="324" t="s">
        <v>237</v>
      </c>
      <c r="B1409" s="128" t="s">
        <v>904</v>
      </c>
      <c r="C1409" s="122" t="s">
        <v>905</v>
      </c>
      <c r="D1409" s="126" t="s">
        <v>906</v>
      </c>
      <c r="E1409" s="113"/>
      <c r="F1409" s="127" t="s">
        <v>197</v>
      </c>
      <c r="G1409" s="290"/>
      <c r="H1409" s="290"/>
      <c r="I1409" s="290"/>
      <c r="J1409" s="290"/>
      <c r="K1409" s="290"/>
      <c r="L1409" s="290"/>
      <c r="M1409" s="175"/>
      <c r="N1409" s="281"/>
    </row>
    <row r="1410" spans="1:14">
      <c r="A1410" s="254"/>
      <c r="B1410" s="260"/>
      <c r="C1410" s="260"/>
      <c r="D1410" s="291"/>
      <c r="E1410" s="267" t="s">
        <v>179</v>
      </c>
      <c r="F1410" s="296">
        <v>27.85</v>
      </c>
      <c r="G1410" s="293" t="s">
        <v>163</v>
      </c>
      <c r="H1410" s="255" t="str">
        <f>C1409</f>
        <v>ED-9937</v>
      </c>
      <c r="I1410" s="261"/>
      <c r="J1410" s="261" t="s">
        <v>175</v>
      </c>
      <c r="K1410" s="261"/>
      <c r="L1410" s="261"/>
      <c r="M1410" s="260"/>
      <c r="N1410" s="281"/>
    </row>
    <row r="1411" spans="1:14">
      <c r="A1411" s="254"/>
      <c r="B1411" s="260"/>
      <c r="C1411" s="261"/>
      <c r="D1411" s="263"/>
      <c r="E1411" s="261"/>
      <c r="F1411" s="261"/>
      <c r="G1411" s="261"/>
      <c r="H1411" s="260"/>
      <c r="I1411" s="261"/>
      <c r="J1411" s="261"/>
      <c r="K1411" s="261"/>
      <c r="L1411" s="261"/>
      <c r="M1411" s="260"/>
      <c r="N1411" s="281"/>
    </row>
    <row r="1412" spans="1:14">
      <c r="A1412" s="254"/>
      <c r="B1412" s="260"/>
      <c r="C1412" s="283"/>
      <c r="D1412" s="323" t="s">
        <v>907</v>
      </c>
      <c r="E1412" s="283">
        <v>34.1</v>
      </c>
      <c r="F1412" s="260" t="s">
        <v>166</v>
      </c>
      <c r="G1412" s="283">
        <v>20.2</v>
      </c>
      <c r="H1412" s="260" t="s">
        <v>166</v>
      </c>
      <c r="I1412" s="283">
        <v>1</v>
      </c>
      <c r="J1412" s="309">
        <v>1</v>
      </c>
      <c r="K1412" s="309">
        <v>1</v>
      </c>
      <c r="L1412" s="260" t="s">
        <v>167</v>
      </c>
      <c r="M1412" s="284">
        <f>ROUND(E1412*G1412*I1412*J1412*K1412,2)</f>
        <v>688.82</v>
      </c>
      <c r="N1412" s="307" t="str">
        <f>F1409</f>
        <v>M2</v>
      </c>
    </row>
    <row r="1413" spans="1:14">
      <c r="A1413" s="254"/>
      <c r="B1413" s="260"/>
      <c r="C1413" s="283"/>
      <c r="D1413" s="323"/>
      <c r="E1413" s="283"/>
      <c r="F1413" s="260"/>
      <c r="G1413" s="283"/>
      <c r="H1413" s="260"/>
      <c r="I1413" s="283"/>
      <c r="J1413" s="260"/>
      <c r="K1413" s="260"/>
      <c r="L1413" s="260"/>
      <c r="M1413" s="284"/>
      <c r="N1413" s="307"/>
    </row>
    <row r="1414" spans="1:14">
      <c r="A1414" s="254"/>
      <c r="B1414" s="260"/>
      <c r="C1414" s="283"/>
      <c r="D1414" s="323"/>
      <c r="E1414" s="283"/>
      <c r="F1414" s="260"/>
      <c r="G1414" s="283"/>
      <c r="H1414" s="260"/>
      <c r="I1414" s="283"/>
      <c r="J1414" s="260"/>
      <c r="K1414" s="260"/>
      <c r="L1414" s="260"/>
      <c r="M1414" s="284"/>
      <c r="N1414" s="307"/>
    </row>
    <row r="1415" spans="1:14">
      <c r="A1415" s="254"/>
      <c r="B1415" s="260"/>
      <c r="C1415" s="283"/>
      <c r="D1415" s="323"/>
      <c r="E1415" s="283"/>
      <c r="F1415" s="260"/>
      <c r="G1415" s="283"/>
      <c r="H1415" s="260"/>
      <c r="I1415" s="283"/>
      <c r="J1415" s="260"/>
      <c r="K1415" s="260"/>
      <c r="L1415" s="260"/>
      <c r="M1415" s="284"/>
      <c r="N1415" s="307"/>
    </row>
    <row r="1416" spans="1:14">
      <c r="A1416" s="254"/>
      <c r="B1416" s="260"/>
      <c r="C1416" s="283"/>
      <c r="D1416" s="323"/>
      <c r="E1416" s="283"/>
      <c r="F1416" s="260"/>
      <c r="G1416" s="283"/>
      <c r="H1416" s="260"/>
      <c r="I1416" s="283"/>
      <c r="J1416" s="260"/>
      <c r="K1416" s="260"/>
      <c r="L1416" s="260"/>
      <c r="M1416" s="284"/>
      <c r="N1416" s="307"/>
    </row>
    <row r="1417" spans="1:14">
      <c r="A1417" s="254"/>
      <c r="B1417" s="260"/>
      <c r="C1417" s="283"/>
      <c r="D1417" s="263"/>
      <c r="E1417" s="283"/>
      <c r="F1417" s="260"/>
      <c r="G1417" s="283"/>
      <c r="H1417" s="260"/>
      <c r="I1417" s="283"/>
      <c r="J1417" s="260"/>
      <c r="K1417" s="260"/>
      <c r="L1417" s="260"/>
      <c r="M1417" s="284"/>
      <c r="N1417" s="307"/>
    </row>
    <row r="1418" spans="1:14" ht="26.4">
      <c r="A1418" s="254"/>
      <c r="B1418" s="128" t="s">
        <v>908</v>
      </c>
      <c r="C1418" s="122" t="s">
        <v>909</v>
      </c>
      <c r="D1418" s="126" t="s">
        <v>910</v>
      </c>
      <c r="E1418" s="113"/>
      <c r="F1418" s="127" t="s">
        <v>190</v>
      </c>
      <c r="G1418" s="290"/>
      <c r="H1418" s="290"/>
      <c r="I1418" s="290"/>
      <c r="J1418" s="290"/>
      <c r="K1418" s="290"/>
      <c r="L1418" s="290"/>
      <c r="M1418" s="175"/>
      <c r="N1418" s="281"/>
    </row>
    <row r="1419" spans="1:14">
      <c r="A1419" s="254"/>
      <c r="B1419" s="260"/>
      <c r="C1419" s="260"/>
      <c r="D1419" s="291"/>
      <c r="E1419" s="267" t="s">
        <v>191</v>
      </c>
      <c r="F1419" s="296">
        <v>6.65</v>
      </c>
      <c r="G1419" s="293" t="s">
        <v>163</v>
      </c>
      <c r="H1419" s="255" t="str">
        <f>C1418</f>
        <v>ED-50460</v>
      </c>
      <c r="I1419" s="261"/>
      <c r="J1419" s="261" t="s">
        <v>175</v>
      </c>
      <c r="K1419" s="261"/>
      <c r="L1419" s="261"/>
      <c r="M1419" s="260"/>
      <c r="N1419" s="281"/>
    </row>
    <row r="1420" spans="1:14">
      <c r="A1420" s="254"/>
      <c r="B1420" s="260"/>
      <c r="C1420" s="261"/>
      <c r="D1420" s="263"/>
      <c r="E1420" s="261"/>
      <c r="F1420" s="261"/>
      <c r="G1420" s="261"/>
      <c r="H1420" s="260"/>
      <c r="I1420" s="261"/>
      <c r="J1420" s="261"/>
      <c r="K1420" s="261"/>
      <c r="L1420" s="261"/>
      <c r="M1420" s="260"/>
      <c r="N1420" s="281"/>
    </row>
    <row r="1421" spans="1:14">
      <c r="A1421" s="254"/>
      <c r="B1421" s="260"/>
      <c r="C1421" s="283"/>
      <c r="D1421" s="323" t="s">
        <v>911</v>
      </c>
      <c r="E1421" s="283">
        <v>390</v>
      </c>
      <c r="F1421" s="260" t="s">
        <v>166</v>
      </c>
      <c r="G1421" s="283">
        <v>1</v>
      </c>
      <c r="H1421" s="260" t="s">
        <v>166</v>
      </c>
      <c r="I1421" s="283">
        <v>1</v>
      </c>
      <c r="J1421" s="309">
        <v>1</v>
      </c>
      <c r="K1421" s="309">
        <v>1</v>
      </c>
      <c r="L1421" s="260" t="s">
        <v>167</v>
      </c>
      <c r="M1421" s="284">
        <f>ROUND(E1421*G1421*I1421*J1421*K1421,2)</f>
        <v>390</v>
      </c>
      <c r="N1421" s="307" t="str">
        <f>F1418</f>
        <v>M</v>
      </c>
    </row>
    <row r="1422" spans="1:14">
      <c r="A1422" s="254"/>
      <c r="B1422" s="260"/>
      <c r="C1422" s="283"/>
      <c r="D1422" s="323"/>
      <c r="E1422" s="283"/>
      <c r="F1422" s="260"/>
      <c r="G1422" s="283"/>
      <c r="H1422" s="260"/>
      <c r="I1422" s="283"/>
      <c r="J1422" s="260"/>
      <c r="K1422" s="260"/>
      <c r="L1422" s="260"/>
      <c r="M1422" s="284"/>
      <c r="N1422" s="307"/>
    </row>
    <row r="1423" spans="1:14">
      <c r="A1423" s="268"/>
      <c r="B1423" s="270"/>
      <c r="C1423" s="303"/>
      <c r="D1423" s="302"/>
      <c r="E1423" s="303"/>
      <c r="F1423" s="270"/>
      <c r="G1423" s="303"/>
      <c r="H1423" s="270"/>
      <c r="I1423" s="303"/>
      <c r="J1423" s="304"/>
      <c r="K1423" s="304"/>
      <c r="L1423" s="304"/>
      <c r="M1423" s="319"/>
      <c r="N1423" s="320"/>
    </row>
    <row r="1424" spans="1:14">
      <c r="A1424" s="268"/>
      <c r="B1424" s="197">
        <v>5</v>
      </c>
      <c r="C1424" s="138"/>
      <c r="D1424" s="132" t="s">
        <v>912</v>
      </c>
      <c r="E1424" s="117"/>
      <c r="F1424" s="117"/>
      <c r="G1424" s="269"/>
      <c r="H1424" s="271"/>
      <c r="I1424" s="286"/>
      <c r="J1424" s="286"/>
      <c r="K1424" s="286"/>
      <c r="L1424" s="286"/>
      <c r="M1424" s="287"/>
      <c r="N1424" s="288"/>
    </row>
    <row r="1425" spans="1:14">
      <c r="A1425" s="268"/>
      <c r="B1425" s="270"/>
      <c r="C1425" s="303"/>
      <c r="D1425" s="363"/>
      <c r="E1425" s="303"/>
      <c r="F1425" s="270"/>
      <c r="G1425" s="303"/>
      <c r="H1425" s="270"/>
      <c r="I1425" s="303"/>
      <c r="J1425" s="270"/>
      <c r="K1425" s="270"/>
      <c r="L1425" s="270"/>
      <c r="M1425" s="319"/>
      <c r="N1425" s="320"/>
    </row>
    <row r="1426" spans="1:14">
      <c r="A1426" s="254"/>
      <c r="B1426" s="260"/>
      <c r="C1426" s="283"/>
      <c r="D1426" s="323"/>
      <c r="E1426" s="283"/>
      <c r="F1426" s="260"/>
      <c r="G1426" s="283"/>
      <c r="H1426" s="260"/>
      <c r="I1426" s="283"/>
      <c r="J1426" s="260"/>
      <c r="K1426" s="260"/>
      <c r="L1426" s="260"/>
      <c r="M1426" s="284"/>
      <c r="N1426" s="307"/>
    </row>
    <row r="1427" spans="1:14" ht="13.95" customHeight="1">
      <c r="A1427" s="324" t="s">
        <v>237</v>
      </c>
      <c r="B1427" s="128" t="s">
        <v>56</v>
      </c>
      <c r="C1427" s="122" t="s">
        <v>913</v>
      </c>
      <c r="D1427" s="126" t="s">
        <v>914</v>
      </c>
      <c r="E1427" s="113"/>
      <c r="F1427" s="127" t="s">
        <v>161</v>
      </c>
      <c r="G1427" s="290"/>
      <c r="H1427" s="290"/>
      <c r="I1427" s="290"/>
      <c r="J1427" s="290"/>
      <c r="K1427" s="290"/>
      <c r="L1427" s="290"/>
      <c r="M1427" s="175"/>
      <c r="N1427" s="281"/>
    </row>
    <row r="1428" spans="1:14">
      <c r="A1428" s="254"/>
      <c r="B1428" s="260"/>
      <c r="C1428" s="260"/>
      <c r="D1428" s="291"/>
      <c r="E1428" s="267" t="s">
        <v>323</v>
      </c>
      <c r="F1428" s="296">
        <v>3047.48</v>
      </c>
      <c r="G1428" s="293" t="s">
        <v>163</v>
      </c>
      <c r="H1428" s="255" t="str">
        <f>C1427</f>
        <v>ED-49569</v>
      </c>
      <c r="I1428" s="261"/>
      <c r="J1428" s="261" t="s">
        <v>175</v>
      </c>
      <c r="K1428" s="261"/>
      <c r="L1428" s="261"/>
      <c r="M1428" s="260"/>
      <c r="N1428" s="281"/>
    </row>
    <row r="1429" spans="1:14">
      <c r="A1429" s="254"/>
      <c r="B1429" s="260"/>
      <c r="C1429" s="261"/>
      <c r="D1429" s="263"/>
      <c r="E1429" s="261"/>
      <c r="F1429" s="261"/>
      <c r="G1429" s="261"/>
      <c r="H1429" s="260"/>
      <c r="I1429" s="261"/>
      <c r="J1429" s="261"/>
      <c r="K1429" s="261"/>
      <c r="L1429" s="261"/>
      <c r="M1429" s="260"/>
      <c r="N1429" s="281"/>
    </row>
    <row r="1430" spans="1:14">
      <c r="A1430" s="254"/>
      <c r="B1430" s="260"/>
      <c r="C1430" s="283"/>
      <c r="D1430" s="323" t="s">
        <v>915</v>
      </c>
      <c r="E1430" s="283">
        <v>1</v>
      </c>
      <c r="F1430" s="260" t="s">
        <v>166</v>
      </c>
      <c r="G1430" s="283">
        <v>1</v>
      </c>
      <c r="H1430" s="260" t="s">
        <v>166</v>
      </c>
      <c r="I1430" s="283">
        <v>1</v>
      </c>
      <c r="J1430" s="309">
        <v>1</v>
      </c>
      <c r="K1430" s="309">
        <v>1</v>
      </c>
      <c r="L1430" s="260" t="s">
        <v>167</v>
      </c>
      <c r="M1430" s="284">
        <f>ROUND(E1430*G1430*I1430*J1430*K1430,2)</f>
        <v>1</v>
      </c>
      <c r="N1430" s="307" t="str">
        <f>F1427</f>
        <v>UNID</v>
      </c>
    </row>
    <row r="1431" spans="1:14">
      <c r="A1431" s="254"/>
      <c r="B1431" s="260"/>
      <c r="C1431" s="283"/>
      <c r="D1431" s="263"/>
      <c r="E1431" s="283"/>
      <c r="F1431" s="260"/>
      <c r="G1431" s="283"/>
      <c r="H1431" s="260"/>
      <c r="I1431" s="283"/>
      <c r="J1431" s="260"/>
      <c r="K1431" s="260"/>
      <c r="L1431" s="260"/>
      <c r="M1431" s="284"/>
      <c r="N1431" s="307"/>
    </row>
    <row r="1432" spans="1:14">
      <c r="A1432" s="254"/>
      <c r="B1432" s="260"/>
      <c r="C1432" s="283"/>
      <c r="D1432" s="263"/>
      <c r="E1432" s="283"/>
      <c r="F1432" s="260"/>
      <c r="G1432" s="283"/>
      <c r="H1432" s="260"/>
      <c r="I1432" s="283"/>
      <c r="J1432" s="260"/>
      <c r="K1432" s="260"/>
      <c r="L1432" s="260"/>
      <c r="M1432" s="284"/>
      <c r="N1432" s="307"/>
    </row>
    <row r="1433" spans="1:14" ht="26.4">
      <c r="A1433" s="324" t="s">
        <v>237</v>
      </c>
      <c r="B1433" s="128" t="s">
        <v>59</v>
      </c>
      <c r="C1433" s="122" t="s">
        <v>916</v>
      </c>
      <c r="D1433" s="126" t="s">
        <v>917</v>
      </c>
      <c r="E1433" s="113"/>
      <c r="F1433" s="127" t="s">
        <v>161</v>
      </c>
      <c r="G1433" s="290"/>
      <c r="H1433" s="290"/>
      <c r="I1433" s="290"/>
      <c r="J1433" s="290"/>
      <c r="K1433" s="290"/>
      <c r="L1433" s="290"/>
      <c r="M1433" s="175"/>
      <c r="N1433" s="281"/>
    </row>
    <row r="1434" spans="1:14">
      <c r="A1434" s="254"/>
      <c r="B1434" s="260"/>
      <c r="C1434" s="260"/>
      <c r="D1434" s="291"/>
      <c r="E1434" s="267" t="s">
        <v>323</v>
      </c>
      <c r="F1434" s="296">
        <v>2491.54</v>
      </c>
      <c r="G1434" s="293" t="s">
        <v>163</v>
      </c>
      <c r="H1434" s="255" t="str">
        <f>C1433</f>
        <v>ED-49574</v>
      </c>
      <c r="I1434" s="261"/>
      <c r="J1434" s="261" t="s">
        <v>175</v>
      </c>
      <c r="K1434" s="261"/>
      <c r="L1434" s="261"/>
      <c r="M1434" s="260"/>
      <c r="N1434" s="281"/>
    </row>
    <row r="1435" spans="1:14">
      <c r="A1435" s="254"/>
      <c r="B1435" s="260"/>
      <c r="C1435" s="261"/>
      <c r="D1435" s="263"/>
      <c r="E1435" s="261"/>
      <c r="F1435" s="261"/>
      <c r="G1435" s="261"/>
      <c r="H1435" s="260"/>
      <c r="I1435" s="261"/>
      <c r="J1435" s="261"/>
      <c r="K1435" s="261"/>
      <c r="L1435" s="261"/>
      <c r="M1435" s="260"/>
      <c r="N1435" s="281"/>
    </row>
    <row r="1436" spans="1:14">
      <c r="A1436" s="254"/>
      <c r="B1436" s="260"/>
      <c r="C1436" s="283"/>
      <c r="D1436" s="323" t="s">
        <v>918</v>
      </c>
      <c r="E1436" s="283">
        <v>1</v>
      </c>
      <c r="F1436" s="260" t="s">
        <v>166</v>
      </c>
      <c r="G1436" s="283">
        <v>1</v>
      </c>
      <c r="H1436" s="260" t="s">
        <v>166</v>
      </c>
      <c r="I1436" s="283">
        <v>1</v>
      </c>
      <c r="J1436" s="309">
        <v>1</v>
      </c>
      <c r="K1436" s="309">
        <v>2</v>
      </c>
      <c r="L1436" s="260" t="s">
        <v>167</v>
      </c>
      <c r="M1436" s="284">
        <f>ROUND(E1436*G1436*I1436*J1436*K1436,2)</f>
        <v>2</v>
      </c>
      <c r="N1436" s="307" t="str">
        <f>F1433</f>
        <v>UNID</v>
      </c>
    </row>
    <row r="1437" spans="1:14">
      <c r="A1437" s="254"/>
      <c r="B1437" s="260"/>
      <c r="C1437" s="283"/>
      <c r="D1437" s="263"/>
      <c r="E1437" s="283"/>
      <c r="F1437" s="260"/>
      <c r="G1437" s="283"/>
      <c r="H1437" s="260"/>
      <c r="I1437" s="283"/>
      <c r="J1437" s="260"/>
      <c r="K1437" s="260"/>
      <c r="L1437" s="260"/>
      <c r="M1437" s="284"/>
      <c r="N1437" s="307"/>
    </row>
    <row r="1438" spans="1:14" ht="41.4" customHeight="1">
      <c r="A1438" s="254"/>
      <c r="B1438" s="260"/>
      <c r="C1438" s="283"/>
      <c r="D1438" s="263"/>
      <c r="E1438" s="283"/>
      <c r="F1438" s="260"/>
      <c r="G1438" s="283"/>
      <c r="H1438" s="260"/>
      <c r="I1438" s="283"/>
      <c r="J1438" s="260"/>
      <c r="K1438" s="260"/>
      <c r="L1438" s="260"/>
      <c r="M1438" s="284"/>
      <c r="N1438" s="307"/>
    </row>
    <row r="1439" spans="1:14" ht="26.4">
      <c r="A1439" s="324" t="s">
        <v>237</v>
      </c>
      <c r="B1439" s="128" t="s">
        <v>919</v>
      </c>
      <c r="C1439" s="122" t="s">
        <v>920</v>
      </c>
      <c r="D1439" s="126" t="s">
        <v>921</v>
      </c>
      <c r="E1439" s="113"/>
      <c r="F1439" s="127" t="s">
        <v>161</v>
      </c>
      <c r="G1439" s="290"/>
      <c r="H1439" s="290"/>
      <c r="I1439" s="290"/>
      <c r="J1439" s="290"/>
      <c r="K1439" s="290"/>
      <c r="L1439" s="290"/>
      <c r="M1439" s="175"/>
      <c r="N1439" s="281"/>
    </row>
    <row r="1440" spans="1:14">
      <c r="A1440" s="254"/>
      <c r="B1440" s="260"/>
      <c r="C1440" s="260"/>
      <c r="D1440" s="291"/>
      <c r="E1440" s="267" t="s">
        <v>323</v>
      </c>
      <c r="F1440" s="296">
        <v>1613.74</v>
      </c>
      <c r="G1440" s="293" t="s">
        <v>163</v>
      </c>
      <c r="H1440" s="255" t="str">
        <f>C1439</f>
        <v>ED-49572</v>
      </c>
      <c r="I1440" s="261"/>
      <c r="J1440" s="261" t="s">
        <v>175</v>
      </c>
      <c r="K1440" s="261"/>
      <c r="L1440" s="261"/>
      <c r="M1440" s="260"/>
      <c r="N1440" s="281"/>
    </row>
    <row r="1441" spans="1:14">
      <c r="A1441" s="254"/>
      <c r="B1441" s="260"/>
      <c r="C1441" s="261"/>
      <c r="D1441" s="263"/>
      <c r="E1441" s="261"/>
      <c r="F1441" s="261"/>
      <c r="G1441" s="261"/>
      <c r="H1441" s="260"/>
      <c r="I1441" s="261"/>
      <c r="J1441" s="261"/>
      <c r="K1441" s="261"/>
      <c r="L1441" s="261"/>
      <c r="M1441" s="260"/>
      <c r="N1441" s="281"/>
    </row>
    <row r="1442" spans="1:14">
      <c r="A1442" s="254"/>
      <c r="B1442" s="260"/>
      <c r="C1442" s="283"/>
      <c r="D1442" s="323" t="s">
        <v>922</v>
      </c>
      <c r="E1442" s="283">
        <v>1</v>
      </c>
      <c r="F1442" s="260" t="s">
        <v>166</v>
      </c>
      <c r="G1442" s="283">
        <v>1</v>
      </c>
      <c r="H1442" s="260" t="s">
        <v>166</v>
      </c>
      <c r="I1442" s="283">
        <v>1</v>
      </c>
      <c r="J1442" s="309">
        <v>1</v>
      </c>
      <c r="K1442" s="309">
        <v>1</v>
      </c>
      <c r="L1442" s="260" t="s">
        <v>167</v>
      </c>
      <c r="M1442" s="284">
        <f>ROUND(E1442*G1442*I1442*J1442*K1442,2)</f>
        <v>1</v>
      </c>
      <c r="N1442" s="307" t="str">
        <f>F1439</f>
        <v>UNID</v>
      </c>
    </row>
    <row r="1443" spans="1:14">
      <c r="A1443" s="254"/>
      <c r="B1443" s="260"/>
      <c r="C1443" s="283"/>
      <c r="D1443" s="323"/>
      <c r="E1443" s="283"/>
      <c r="F1443" s="260"/>
      <c r="G1443" s="283"/>
      <c r="H1443" s="260"/>
      <c r="I1443" s="283"/>
      <c r="J1443" s="260"/>
      <c r="K1443" s="260"/>
      <c r="L1443" s="260"/>
      <c r="M1443" s="284"/>
      <c r="N1443" s="307"/>
    </row>
    <row r="1444" spans="1:14">
      <c r="A1444" s="268"/>
      <c r="B1444" s="270"/>
      <c r="C1444" s="303"/>
      <c r="D1444" s="302"/>
      <c r="E1444" s="303"/>
      <c r="F1444" s="270"/>
      <c r="G1444" s="303"/>
      <c r="H1444" s="270"/>
      <c r="I1444" s="303"/>
      <c r="J1444" s="270"/>
      <c r="K1444" s="270"/>
      <c r="L1444" s="270"/>
      <c r="M1444" s="319"/>
      <c r="N1444" s="320"/>
    </row>
    <row r="1445" spans="1:14">
      <c r="A1445" s="268"/>
      <c r="B1445" s="197">
        <v>6</v>
      </c>
      <c r="C1445" s="198"/>
      <c r="D1445" s="132" t="s">
        <v>923</v>
      </c>
      <c r="E1445" s="117"/>
      <c r="F1445" s="117"/>
      <c r="G1445" s="269"/>
      <c r="H1445" s="271"/>
      <c r="I1445" s="286"/>
      <c r="J1445" s="286"/>
      <c r="K1445" s="286"/>
      <c r="L1445" s="286"/>
      <c r="M1445" s="287"/>
      <c r="N1445" s="288"/>
    </row>
    <row r="1446" spans="1:14">
      <c r="A1446" s="268"/>
      <c r="B1446" s="270"/>
      <c r="C1446" s="303"/>
      <c r="D1446" s="302"/>
      <c r="E1446" s="303"/>
      <c r="F1446" s="270"/>
      <c r="G1446" s="303"/>
      <c r="H1446" s="270"/>
      <c r="I1446" s="303"/>
      <c r="J1446" s="270"/>
      <c r="K1446" s="270"/>
      <c r="L1446" s="270"/>
      <c r="M1446" s="319"/>
      <c r="N1446" s="320"/>
    </row>
    <row r="1447" spans="1:14">
      <c r="A1447" s="254"/>
      <c r="B1447" s="260"/>
      <c r="C1447" s="283"/>
      <c r="D1447" s="323"/>
      <c r="E1447" s="283"/>
      <c r="F1447" s="260"/>
      <c r="G1447" s="283"/>
      <c r="H1447" s="260"/>
      <c r="I1447" s="283"/>
      <c r="J1447" s="260"/>
      <c r="K1447" s="315"/>
      <c r="L1447" s="295"/>
      <c r="M1447" s="316"/>
      <c r="N1447" s="317"/>
    </row>
    <row r="1448" spans="1:14" ht="26.4">
      <c r="A1448" s="324" t="s">
        <v>237</v>
      </c>
      <c r="B1448" s="128" t="s">
        <v>65</v>
      </c>
      <c r="C1448" s="122" t="s">
        <v>924</v>
      </c>
      <c r="D1448" s="126" t="s">
        <v>925</v>
      </c>
      <c r="E1448" s="113"/>
      <c r="F1448" s="122" t="s">
        <v>926</v>
      </c>
      <c r="G1448" s="290"/>
      <c r="H1448" s="290"/>
      <c r="I1448" s="290"/>
      <c r="J1448" s="290"/>
      <c r="K1448" s="290"/>
      <c r="L1448" s="290"/>
      <c r="M1448" s="175"/>
      <c r="N1448" s="281"/>
    </row>
    <row r="1449" spans="1:14">
      <c r="A1449" s="254"/>
      <c r="B1449" s="260"/>
      <c r="C1449" s="260"/>
      <c r="D1449" s="291"/>
      <c r="E1449" s="339" t="s">
        <v>927</v>
      </c>
      <c r="F1449" s="296">
        <v>12.99</v>
      </c>
      <c r="G1449" s="293" t="s">
        <v>163</v>
      </c>
      <c r="H1449" s="255" t="str">
        <f>C1448</f>
        <v>ED-29552</v>
      </c>
      <c r="I1449" s="261"/>
      <c r="J1449" s="261" t="s">
        <v>175</v>
      </c>
      <c r="K1449" s="261"/>
      <c r="L1449" s="261"/>
      <c r="M1449" s="260"/>
      <c r="N1449" s="281"/>
    </row>
    <row r="1450" spans="1:14">
      <c r="A1450" s="254"/>
      <c r="B1450" s="260"/>
      <c r="C1450" s="261"/>
      <c r="D1450" s="263"/>
      <c r="E1450" s="261"/>
      <c r="F1450" s="261"/>
      <c r="G1450" s="261"/>
      <c r="H1450" s="260"/>
      <c r="I1450" s="261"/>
      <c r="J1450" s="261"/>
      <c r="K1450" s="261"/>
      <c r="L1450" s="261"/>
      <c r="M1450" s="260"/>
      <c r="N1450" s="281"/>
    </row>
    <row r="1451" spans="1:14">
      <c r="A1451" s="254"/>
      <c r="B1451" s="260"/>
      <c r="C1451" s="283"/>
      <c r="D1451" s="323" t="s">
        <v>928</v>
      </c>
      <c r="E1451" s="283">
        <v>30</v>
      </c>
      <c r="F1451" s="260" t="s">
        <v>166</v>
      </c>
      <c r="G1451" s="283">
        <v>1.3</v>
      </c>
      <c r="H1451" s="260" t="s">
        <v>166</v>
      </c>
      <c r="I1451" s="283">
        <v>1</v>
      </c>
      <c r="J1451" s="260">
        <v>1</v>
      </c>
      <c r="K1451" s="260">
        <v>1</v>
      </c>
      <c r="L1451" s="260" t="s">
        <v>167</v>
      </c>
      <c r="M1451" s="284">
        <f>ROUND(E1451*G1451*I1451*J1451*K1451,2)</f>
        <v>39</v>
      </c>
      <c r="N1451" s="307" t="str">
        <f>F1448</f>
        <v>KG</v>
      </c>
    </row>
    <row r="1452" spans="1:14">
      <c r="A1452" s="254"/>
      <c r="B1452" s="260"/>
      <c r="C1452" s="283"/>
      <c r="D1452" s="323"/>
      <c r="E1452" s="283"/>
      <c r="F1452" s="260"/>
      <c r="G1452" s="283"/>
      <c r="H1452" s="260"/>
      <c r="I1452" s="283"/>
      <c r="J1452" s="260"/>
      <c r="K1452" s="315"/>
      <c r="L1452" s="295"/>
      <c r="M1452" s="316"/>
      <c r="N1452" s="317"/>
    </row>
    <row r="1453" spans="1:14" ht="26.4">
      <c r="A1453" s="324" t="s">
        <v>237</v>
      </c>
      <c r="B1453" s="128" t="s">
        <v>68</v>
      </c>
      <c r="C1453" s="122" t="s">
        <v>929</v>
      </c>
      <c r="D1453" s="126" t="s">
        <v>930</v>
      </c>
      <c r="E1453" s="113"/>
      <c r="F1453" s="122" t="s">
        <v>931</v>
      </c>
      <c r="G1453" s="290"/>
      <c r="H1453" s="290"/>
      <c r="I1453" s="290"/>
      <c r="J1453" s="290"/>
      <c r="K1453" s="290"/>
      <c r="L1453" s="290"/>
      <c r="M1453" s="175"/>
      <c r="N1453" s="281"/>
    </row>
    <row r="1454" spans="1:14">
      <c r="A1454" s="254"/>
      <c r="B1454" s="260"/>
      <c r="C1454" s="260"/>
      <c r="D1454" s="291"/>
      <c r="E1454" s="299" t="s">
        <v>932</v>
      </c>
      <c r="F1454" s="296">
        <v>350.15</v>
      </c>
      <c r="G1454" s="293" t="s">
        <v>163</v>
      </c>
      <c r="H1454" s="255" t="str">
        <f>C1453</f>
        <v>ED-49655</v>
      </c>
      <c r="I1454" s="261"/>
      <c r="J1454" s="261" t="s">
        <v>175</v>
      </c>
      <c r="K1454" s="261"/>
      <c r="L1454" s="261"/>
      <c r="M1454" s="260"/>
      <c r="N1454" s="281"/>
    </row>
    <row r="1455" spans="1:14">
      <c r="A1455" s="254"/>
      <c r="B1455" s="260"/>
      <c r="C1455" s="261"/>
      <c r="D1455" s="263"/>
      <c r="E1455" s="261"/>
      <c r="F1455" s="261"/>
      <c r="G1455" s="261"/>
      <c r="H1455" s="260"/>
      <c r="I1455" s="261"/>
      <c r="J1455" s="261"/>
      <c r="K1455" s="261"/>
      <c r="L1455" s="261"/>
      <c r="M1455" s="260"/>
      <c r="N1455" s="281"/>
    </row>
    <row r="1456" spans="1:14">
      <c r="A1456" s="254"/>
      <c r="B1456" s="260"/>
      <c r="C1456" s="283"/>
      <c r="D1456" s="323" t="s">
        <v>933</v>
      </c>
      <c r="E1456" s="301">
        <v>0.3</v>
      </c>
      <c r="F1456" s="260" t="s">
        <v>166</v>
      </c>
      <c r="G1456" s="283">
        <v>0.3</v>
      </c>
      <c r="H1456" s="260" t="s">
        <v>166</v>
      </c>
      <c r="I1456" s="283">
        <v>3</v>
      </c>
      <c r="J1456" s="260">
        <v>1</v>
      </c>
      <c r="K1456" s="260">
        <v>22</v>
      </c>
      <c r="L1456" s="260" t="s">
        <v>167</v>
      </c>
      <c r="M1456" s="284">
        <f>ROUND(E1456*G1456*I1456*J1456*K1456,2)</f>
        <v>5.94</v>
      </c>
      <c r="N1456" s="307" t="str">
        <f>F1453</f>
        <v>DM3</v>
      </c>
    </row>
    <row r="1457" spans="1:14">
      <c r="A1457" s="321"/>
      <c r="N1457" s="318"/>
    </row>
    <row r="1458" spans="1:14" ht="39.6">
      <c r="A1458" s="254"/>
      <c r="B1458" s="128" t="s">
        <v>72</v>
      </c>
      <c r="C1458" s="122" t="s">
        <v>283</v>
      </c>
      <c r="D1458" s="126" t="s">
        <v>284</v>
      </c>
      <c r="E1458" s="113"/>
      <c r="F1458" s="127" t="s">
        <v>197</v>
      </c>
      <c r="G1458" s="290"/>
      <c r="H1458" s="290"/>
      <c r="I1458" s="290"/>
      <c r="J1458" s="290"/>
      <c r="K1458" s="290"/>
      <c r="L1458" s="290"/>
      <c r="M1458" s="175"/>
      <c r="N1458" s="281"/>
    </row>
    <row r="1459" spans="1:14">
      <c r="A1459" s="254"/>
      <c r="B1459" s="260"/>
      <c r="C1459" s="260"/>
      <c r="D1459" s="291"/>
      <c r="E1459" s="267" t="s">
        <v>274</v>
      </c>
      <c r="F1459" s="296">
        <v>205.94</v>
      </c>
      <c r="G1459" s="293" t="s">
        <v>163</v>
      </c>
      <c r="H1459" s="255" t="str">
        <f>C1458</f>
        <v>ED-48220</v>
      </c>
      <c r="I1459" s="261"/>
      <c r="J1459" s="261" t="s">
        <v>175</v>
      </c>
      <c r="K1459" s="261"/>
      <c r="L1459" s="261"/>
      <c r="M1459" s="260"/>
      <c r="N1459" s="281"/>
    </row>
    <row r="1460" spans="1:14">
      <c r="A1460" s="254"/>
      <c r="B1460" s="260"/>
      <c r="C1460" s="261"/>
      <c r="D1460" s="263"/>
      <c r="E1460" s="261"/>
      <c r="F1460" s="261"/>
      <c r="G1460" s="261"/>
      <c r="H1460" s="260"/>
      <c r="I1460" s="261"/>
      <c r="J1460" s="261"/>
      <c r="K1460" s="261"/>
      <c r="L1460" s="261"/>
      <c r="M1460" s="260"/>
      <c r="N1460" s="281"/>
    </row>
    <row r="1461" spans="1:14">
      <c r="A1461" s="254"/>
      <c r="B1461" s="260"/>
      <c r="C1461" s="283"/>
      <c r="D1461" s="323" t="s">
        <v>934</v>
      </c>
      <c r="E1461" s="294">
        <v>10</v>
      </c>
      <c r="F1461" s="295" t="s">
        <v>166</v>
      </c>
      <c r="G1461" s="294">
        <v>0.6</v>
      </c>
      <c r="H1461" s="295" t="s">
        <v>166</v>
      </c>
      <c r="I1461" s="294">
        <v>1</v>
      </c>
      <c r="J1461" s="295">
        <v>1</v>
      </c>
      <c r="K1461" s="295">
        <v>2</v>
      </c>
      <c r="L1461" s="295" t="s">
        <v>167</v>
      </c>
      <c r="M1461" s="316">
        <f>ROUND(E1461*G1461*I1461*J1461*K1461,2)</f>
        <v>12</v>
      </c>
      <c r="N1461" s="317" t="str">
        <f t="shared" ref="N1461" si="77">$F$246</f>
        <v>M2</v>
      </c>
    </row>
    <row r="1462" spans="1:14">
      <c r="A1462" s="254"/>
      <c r="B1462" s="260"/>
      <c r="C1462" s="283"/>
      <c r="D1462" s="323"/>
      <c r="E1462" s="283"/>
      <c r="F1462" s="260"/>
      <c r="G1462" s="283"/>
      <c r="H1462" s="260"/>
      <c r="I1462" s="283"/>
      <c r="J1462" s="260"/>
      <c r="K1462" s="315"/>
      <c r="L1462" s="295"/>
      <c r="M1462" s="316"/>
      <c r="N1462" s="317"/>
    </row>
    <row r="1463" spans="1:14">
      <c r="A1463" s="254"/>
      <c r="B1463" s="260"/>
      <c r="C1463" s="283"/>
      <c r="D1463" s="323"/>
      <c r="E1463" s="283"/>
      <c r="F1463" s="260"/>
      <c r="G1463" s="283"/>
      <c r="H1463" s="260"/>
      <c r="I1463" s="283"/>
      <c r="J1463" s="260"/>
      <c r="K1463" s="329"/>
      <c r="L1463" s="260"/>
      <c r="M1463" s="326"/>
      <c r="N1463" s="317"/>
    </row>
    <row r="1464" spans="1:14" ht="26.4">
      <c r="A1464" s="324" t="s">
        <v>237</v>
      </c>
      <c r="B1464" s="128" t="s">
        <v>76</v>
      </c>
      <c r="C1464" s="122" t="s">
        <v>935</v>
      </c>
      <c r="D1464" s="126" t="s">
        <v>936</v>
      </c>
      <c r="E1464" s="113"/>
      <c r="F1464" s="127" t="s">
        <v>236</v>
      </c>
      <c r="G1464" s="290"/>
      <c r="H1464" s="290"/>
      <c r="I1464" s="290"/>
      <c r="J1464" s="290"/>
      <c r="K1464" s="290"/>
      <c r="L1464" s="290"/>
      <c r="M1464" s="175"/>
      <c r="N1464" s="281"/>
    </row>
    <row r="1465" spans="1:14">
      <c r="A1465" s="254"/>
      <c r="B1465" s="260"/>
      <c r="C1465" s="260"/>
      <c r="D1465" s="291"/>
      <c r="E1465" s="267" t="s">
        <v>238</v>
      </c>
      <c r="F1465" s="296">
        <v>45.28</v>
      </c>
      <c r="G1465" s="293" t="s">
        <v>163</v>
      </c>
      <c r="H1465" s="255" t="str">
        <f>C1464</f>
        <v>ED-51110</v>
      </c>
      <c r="I1465" s="261"/>
      <c r="J1465" s="261" t="s">
        <v>175</v>
      </c>
      <c r="K1465" s="261"/>
      <c r="L1465" s="261"/>
      <c r="M1465" s="260"/>
      <c r="N1465" s="281"/>
    </row>
    <row r="1466" spans="1:14">
      <c r="A1466" s="254"/>
      <c r="B1466" s="260"/>
      <c r="C1466" s="261"/>
      <c r="D1466" s="263"/>
      <c r="E1466" s="261"/>
      <c r="F1466" s="261"/>
      <c r="G1466" s="261"/>
      <c r="H1466" s="260"/>
      <c r="I1466" s="261"/>
      <c r="J1466" s="261"/>
      <c r="K1466" s="261"/>
      <c r="L1466" s="261"/>
      <c r="M1466" s="260"/>
      <c r="N1466" s="281"/>
    </row>
    <row r="1467" spans="1:14">
      <c r="A1467" s="254"/>
      <c r="B1467" s="260"/>
      <c r="C1467" s="283"/>
      <c r="D1467" s="323" t="s">
        <v>937</v>
      </c>
      <c r="E1467" s="283">
        <v>6</v>
      </c>
      <c r="F1467" s="260" t="s">
        <v>166</v>
      </c>
      <c r="G1467" s="283">
        <v>8</v>
      </c>
      <c r="H1467" s="260" t="s">
        <v>166</v>
      </c>
      <c r="I1467" s="283">
        <v>1.6</v>
      </c>
      <c r="J1467" s="260">
        <v>1</v>
      </c>
      <c r="K1467" s="260">
        <v>1</v>
      </c>
      <c r="L1467" s="260" t="s">
        <v>167</v>
      </c>
      <c r="M1467" s="284">
        <f>ROUND(E1467*G1467*I1467*J1467*K1467,2)</f>
        <v>76.8</v>
      </c>
      <c r="N1467" s="307" t="str">
        <f>F1464</f>
        <v>M3</v>
      </c>
    </row>
    <row r="1468" spans="1:14">
      <c r="A1468" s="254"/>
      <c r="B1468" s="260"/>
      <c r="C1468" s="283"/>
      <c r="D1468" s="263"/>
      <c r="E1468" s="283"/>
      <c r="F1468" s="260"/>
      <c r="G1468" s="283"/>
      <c r="H1468" s="260"/>
      <c r="I1468" s="283"/>
      <c r="J1468" s="260"/>
      <c r="K1468" s="260"/>
      <c r="L1468" s="260"/>
      <c r="M1468" s="284"/>
      <c r="N1468" s="307"/>
    </row>
    <row r="1469" spans="1:14" ht="26.4">
      <c r="A1469" s="324" t="s">
        <v>237</v>
      </c>
      <c r="B1469" s="128" t="s">
        <v>938</v>
      </c>
      <c r="C1469" s="122" t="s">
        <v>939</v>
      </c>
      <c r="D1469" s="126" t="s">
        <v>940</v>
      </c>
      <c r="E1469" s="113"/>
      <c r="F1469" s="127" t="s">
        <v>197</v>
      </c>
      <c r="G1469" s="290"/>
      <c r="H1469" s="290"/>
      <c r="I1469" s="290"/>
      <c r="J1469" s="290"/>
      <c r="K1469" s="290"/>
      <c r="L1469" s="290"/>
      <c r="M1469" s="175"/>
      <c r="N1469" s="281"/>
    </row>
    <row r="1470" spans="1:14">
      <c r="A1470" s="254"/>
      <c r="B1470" s="260"/>
      <c r="C1470" s="260"/>
      <c r="D1470" s="291"/>
      <c r="E1470" s="267" t="s">
        <v>274</v>
      </c>
      <c r="F1470" s="296">
        <v>146.09</v>
      </c>
      <c r="G1470" s="293" t="s">
        <v>163</v>
      </c>
      <c r="H1470" s="255" t="str">
        <f>C1469</f>
        <v>ED-50933</v>
      </c>
      <c r="I1470" s="261"/>
      <c r="J1470" s="261" t="s">
        <v>175</v>
      </c>
      <c r="K1470" s="261"/>
      <c r="L1470" s="261"/>
      <c r="M1470" s="260"/>
      <c r="N1470" s="281"/>
    </row>
    <row r="1471" spans="1:14">
      <c r="A1471" s="254"/>
      <c r="B1471" s="260"/>
      <c r="C1471" s="261"/>
      <c r="D1471" s="263"/>
      <c r="E1471" s="261"/>
      <c r="F1471" s="261"/>
      <c r="G1471" s="261"/>
      <c r="H1471" s="260"/>
      <c r="I1471" s="261"/>
      <c r="J1471" s="261"/>
      <c r="K1471" s="261"/>
      <c r="L1471" s="261"/>
      <c r="M1471" s="260"/>
      <c r="N1471" s="281"/>
    </row>
    <row r="1472" spans="1:14">
      <c r="A1472" s="254"/>
      <c r="B1472" s="260"/>
      <c r="C1472" s="283"/>
      <c r="D1472" s="323" t="s">
        <v>941</v>
      </c>
      <c r="E1472" s="294">
        <v>20</v>
      </c>
      <c r="F1472" s="295" t="s">
        <v>166</v>
      </c>
      <c r="G1472" s="294">
        <v>2</v>
      </c>
      <c r="H1472" s="295" t="s">
        <v>166</v>
      </c>
      <c r="I1472" s="294">
        <v>1</v>
      </c>
      <c r="J1472" s="295">
        <v>1</v>
      </c>
      <c r="K1472" s="295">
        <v>2</v>
      </c>
      <c r="L1472" s="332" t="s">
        <v>167</v>
      </c>
      <c r="M1472" s="316">
        <f>ROUND(E1472*G1472*I1472*J1472*K1472,2)</f>
        <v>80</v>
      </c>
      <c r="N1472" s="317" t="str">
        <f t="shared" ref="N1472" si="78">$F$246</f>
        <v>M2</v>
      </c>
    </row>
    <row r="1473" spans="1:14">
      <c r="A1473" s="254"/>
      <c r="B1473" s="260"/>
      <c r="C1473" s="283"/>
      <c r="D1473" s="323"/>
      <c r="E1473" s="283"/>
      <c r="F1473" s="260"/>
      <c r="G1473" s="283"/>
      <c r="H1473" s="260"/>
      <c r="I1473" s="283"/>
      <c r="J1473" s="260"/>
      <c r="K1473" s="260"/>
      <c r="L1473" s="322"/>
      <c r="M1473" s="326"/>
      <c r="N1473" s="317"/>
    </row>
    <row r="1474" spans="1:14">
      <c r="A1474" s="254"/>
      <c r="B1474" s="260"/>
      <c r="C1474" s="283"/>
      <c r="D1474" s="323"/>
      <c r="E1474" s="283"/>
      <c r="F1474" s="260"/>
      <c r="G1474" s="283"/>
      <c r="H1474" s="260"/>
      <c r="I1474" s="283"/>
      <c r="J1474" s="260"/>
      <c r="K1474" s="260"/>
      <c r="L1474" s="260"/>
      <c r="M1474" s="284"/>
      <c r="N1474" s="307"/>
    </row>
    <row r="1475" spans="1:14" ht="26.4">
      <c r="A1475" s="324" t="s">
        <v>237</v>
      </c>
      <c r="B1475" s="128" t="s">
        <v>942</v>
      </c>
      <c r="C1475" s="122" t="s">
        <v>943</v>
      </c>
      <c r="D1475" s="126" t="s">
        <v>944</v>
      </c>
      <c r="E1475" s="113"/>
      <c r="F1475" s="127" t="s">
        <v>197</v>
      </c>
      <c r="G1475" s="290"/>
      <c r="H1475" s="290"/>
      <c r="I1475" s="290"/>
      <c r="J1475" s="290"/>
      <c r="K1475" s="290"/>
      <c r="L1475" s="290"/>
      <c r="M1475" s="175"/>
      <c r="N1475" s="281"/>
    </row>
    <row r="1476" spans="1:14">
      <c r="A1476" s="254"/>
      <c r="B1476" s="260"/>
      <c r="C1476" s="260"/>
      <c r="D1476" s="291"/>
      <c r="E1476" s="267" t="s">
        <v>179</v>
      </c>
      <c r="F1476" s="296">
        <v>36.54</v>
      </c>
      <c r="G1476" s="293" t="s">
        <v>163</v>
      </c>
      <c r="H1476" s="255" t="str">
        <f>C1475</f>
        <v>ED-50437</v>
      </c>
      <c r="I1476" s="261"/>
      <c r="J1476" s="261" t="s">
        <v>175</v>
      </c>
      <c r="K1476" s="261"/>
      <c r="L1476" s="261"/>
      <c r="M1476" s="260"/>
      <c r="N1476" s="281"/>
    </row>
    <row r="1477" spans="1:14">
      <c r="A1477" s="254"/>
      <c r="B1477" s="260"/>
      <c r="C1477" s="261"/>
      <c r="D1477" s="263"/>
      <c r="E1477" s="261"/>
      <c r="F1477" s="261"/>
      <c r="G1477" s="261"/>
      <c r="H1477" s="260"/>
      <c r="I1477" s="261"/>
      <c r="J1477" s="261"/>
      <c r="K1477" s="261"/>
      <c r="L1477" s="261"/>
      <c r="M1477" s="260"/>
      <c r="N1477" s="281"/>
    </row>
    <row r="1478" spans="1:14">
      <c r="A1478" s="254"/>
      <c r="B1478" s="260"/>
      <c r="C1478" s="283"/>
      <c r="D1478" s="323" t="s">
        <v>945</v>
      </c>
      <c r="E1478" s="283">
        <v>41.4</v>
      </c>
      <c r="F1478" s="260" t="s">
        <v>166</v>
      </c>
      <c r="G1478" s="283">
        <v>2.5</v>
      </c>
      <c r="H1478" s="260" t="s">
        <v>166</v>
      </c>
      <c r="I1478" s="283">
        <v>1</v>
      </c>
      <c r="J1478" s="260">
        <v>1</v>
      </c>
      <c r="K1478" s="260">
        <v>1</v>
      </c>
      <c r="L1478" s="260" t="s">
        <v>167</v>
      </c>
      <c r="M1478" s="284">
        <f>ROUND(E1478*G1478*I1478*J1478*K1478,2)</f>
        <v>103.5</v>
      </c>
      <c r="N1478" s="307" t="str">
        <f>F1475</f>
        <v>M2</v>
      </c>
    </row>
    <row r="1479" spans="1:14">
      <c r="A1479" s="254"/>
      <c r="B1479" s="260"/>
      <c r="C1479" s="283"/>
      <c r="D1479" s="323"/>
      <c r="E1479" s="283"/>
      <c r="F1479" s="260"/>
      <c r="G1479" s="283"/>
      <c r="H1479" s="260"/>
      <c r="I1479" s="283"/>
      <c r="J1479" s="260"/>
      <c r="K1479" s="260"/>
      <c r="L1479" s="260"/>
      <c r="M1479" s="284"/>
      <c r="N1479" s="307"/>
    </row>
    <row r="1480" spans="1:14" ht="26.4">
      <c r="A1480" s="324" t="s">
        <v>237</v>
      </c>
      <c r="B1480" s="128" t="s">
        <v>946</v>
      </c>
      <c r="C1480" s="331" t="s">
        <v>603</v>
      </c>
      <c r="D1480" s="142" t="s">
        <v>947</v>
      </c>
      <c r="E1480" s="113"/>
      <c r="F1480" s="127" t="s">
        <v>197</v>
      </c>
      <c r="G1480" s="290"/>
      <c r="H1480" s="290"/>
      <c r="I1480" s="290"/>
      <c r="J1480" s="290"/>
      <c r="K1480" s="290"/>
      <c r="L1480" s="290"/>
      <c r="M1480" s="175"/>
      <c r="N1480" s="281"/>
    </row>
    <row r="1481" spans="1:14">
      <c r="A1481" s="254"/>
      <c r="B1481" s="260"/>
      <c r="C1481" s="260"/>
      <c r="D1481" s="291"/>
      <c r="E1481" s="267" t="s">
        <v>179</v>
      </c>
      <c r="F1481" s="291">
        <v>35.729999999999997</v>
      </c>
      <c r="G1481" s="293" t="s">
        <v>163</v>
      </c>
      <c r="H1481" s="255" t="str">
        <f>C1480</f>
        <v>COMP.04</v>
      </c>
      <c r="I1481" s="261"/>
      <c r="J1481" s="261" t="s">
        <v>175</v>
      </c>
      <c r="K1481" s="261"/>
      <c r="L1481" s="261"/>
      <c r="M1481" s="260"/>
      <c r="N1481" s="281"/>
    </row>
    <row r="1482" spans="1:14">
      <c r="A1482" s="254"/>
      <c r="B1482" s="260"/>
      <c r="C1482" s="261"/>
      <c r="D1482" s="263"/>
      <c r="E1482" s="261"/>
      <c r="F1482" s="261"/>
      <c r="G1482" s="261"/>
      <c r="H1482" s="260"/>
      <c r="I1482" s="261"/>
      <c r="J1482" s="261"/>
      <c r="K1482" s="261"/>
      <c r="L1482" s="261"/>
      <c r="M1482" s="260"/>
      <c r="N1482" s="281"/>
    </row>
    <row r="1483" spans="1:14">
      <c r="A1483" s="254"/>
      <c r="B1483" s="260"/>
      <c r="C1483" s="283"/>
      <c r="D1483" s="323" t="s">
        <v>948</v>
      </c>
      <c r="E1483" s="283">
        <v>42</v>
      </c>
      <c r="F1483" s="260" t="s">
        <v>166</v>
      </c>
      <c r="G1483" s="283">
        <v>2</v>
      </c>
      <c r="H1483" s="260" t="s">
        <v>166</v>
      </c>
      <c r="I1483" s="283">
        <v>1</v>
      </c>
      <c r="J1483" s="260">
        <v>1</v>
      </c>
      <c r="K1483" s="260">
        <v>2</v>
      </c>
      <c r="L1483" s="260" t="s">
        <v>167</v>
      </c>
      <c r="M1483" s="326">
        <f>ROUND(E1483*G1483*I1483*J1483*K1483,2)</f>
        <v>168</v>
      </c>
      <c r="N1483" s="317" t="str">
        <f>F1480</f>
        <v>M2</v>
      </c>
    </row>
    <row r="1484" spans="1:14">
      <c r="A1484" s="254"/>
      <c r="B1484" s="260"/>
      <c r="C1484" s="283"/>
      <c r="D1484" s="323"/>
      <c r="E1484" s="283"/>
      <c r="F1484" s="260"/>
      <c r="G1484" s="283"/>
      <c r="H1484" s="260"/>
      <c r="I1484" s="283"/>
      <c r="J1484" s="260"/>
      <c r="K1484" s="260"/>
      <c r="L1484" s="260"/>
      <c r="M1484" s="284"/>
      <c r="N1484" s="307"/>
    </row>
    <row r="1485" spans="1:14" ht="26.4">
      <c r="A1485" s="324" t="s">
        <v>237</v>
      </c>
      <c r="B1485" s="128" t="s">
        <v>949</v>
      </c>
      <c r="C1485" s="122" t="s">
        <v>609</v>
      </c>
      <c r="D1485" s="142" t="s">
        <v>610</v>
      </c>
      <c r="E1485" s="113"/>
      <c r="F1485" s="127" t="s">
        <v>197</v>
      </c>
      <c r="G1485" s="290"/>
      <c r="H1485" s="290"/>
      <c r="I1485" s="290"/>
      <c r="J1485" s="290"/>
      <c r="K1485" s="290"/>
      <c r="L1485" s="290"/>
      <c r="M1485" s="175"/>
      <c r="N1485" s="281"/>
    </row>
    <row r="1486" spans="1:14">
      <c r="A1486" s="254"/>
      <c r="B1486" s="260"/>
      <c r="C1486" s="260"/>
      <c r="D1486" s="291"/>
      <c r="E1486" s="267" t="s">
        <v>179</v>
      </c>
      <c r="F1486" s="296">
        <v>7.71</v>
      </c>
      <c r="G1486" s="293" t="s">
        <v>163</v>
      </c>
      <c r="H1486" s="255" t="str">
        <f>C1485</f>
        <v>ED-50514</v>
      </c>
      <c r="I1486" s="261"/>
      <c r="J1486" s="261" t="s">
        <v>175</v>
      </c>
      <c r="K1486" s="261"/>
      <c r="L1486" s="261"/>
      <c r="M1486" s="260"/>
      <c r="N1486" s="281"/>
    </row>
    <row r="1487" spans="1:14">
      <c r="A1487" s="254"/>
      <c r="B1487" s="260"/>
      <c r="C1487" s="261"/>
      <c r="D1487" s="263"/>
      <c r="E1487" s="261"/>
      <c r="F1487" s="261"/>
      <c r="G1487" s="261"/>
      <c r="H1487" s="260"/>
      <c r="I1487" s="261"/>
      <c r="J1487" s="261"/>
      <c r="K1487" s="261"/>
      <c r="L1487" s="261"/>
      <c r="M1487" s="260"/>
      <c r="N1487" s="281"/>
    </row>
    <row r="1488" spans="1:14">
      <c r="A1488" s="254"/>
      <c r="B1488" s="260"/>
      <c r="C1488" s="283"/>
      <c r="D1488" s="323" t="s">
        <v>950</v>
      </c>
      <c r="E1488" s="283">
        <v>42</v>
      </c>
      <c r="F1488" s="260" t="s">
        <v>166</v>
      </c>
      <c r="G1488" s="283">
        <v>2.5</v>
      </c>
      <c r="H1488" s="260" t="s">
        <v>166</v>
      </c>
      <c r="I1488" s="283">
        <v>1</v>
      </c>
      <c r="J1488" s="260">
        <v>1</v>
      </c>
      <c r="K1488" s="260">
        <v>1</v>
      </c>
      <c r="L1488" s="260" t="s">
        <v>167</v>
      </c>
      <c r="M1488" s="284">
        <f>ROUND(E1488*G1488*I1488*J1488*K1488,2)</f>
        <v>105</v>
      </c>
      <c r="N1488" s="307" t="str">
        <f>F1485</f>
        <v>M2</v>
      </c>
    </row>
    <row r="1489" spans="1:14">
      <c r="A1489" s="254"/>
      <c r="B1489" s="260"/>
      <c r="C1489" s="283"/>
      <c r="D1489" s="323"/>
      <c r="E1489" s="283"/>
      <c r="F1489" s="260"/>
      <c r="G1489" s="283"/>
      <c r="H1489" s="260"/>
      <c r="I1489" s="283"/>
      <c r="J1489" s="260"/>
      <c r="K1489" s="260"/>
      <c r="L1489" s="260"/>
      <c r="M1489" s="284"/>
      <c r="N1489" s="307"/>
    </row>
    <row r="1490" spans="1:14" ht="26.4">
      <c r="A1490" s="324" t="s">
        <v>237</v>
      </c>
      <c r="B1490" s="128" t="s">
        <v>951</v>
      </c>
      <c r="C1490" s="122" t="s">
        <v>952</v>
      </c>
      <c r="D1490" s="126" t="s">
        <v>953</v>
      </c>
      <c r="E1490" s="113"/>
      <c r="F1490" s="127" t="s">
        <v>197</v>
      </c>
      <c r="G1490" s="290"/>
      <c r="H1490" s="290"/>
      <c r="I1490" s="290"/>
      <c r="J1490" s="290"/>
      <c r="K1490" s="290"/>
      <c r="L1490" s="290"/>
      <c r="M1490" s="175"/>
      <c r="N1490" s="281"/>
    </row>
    <row r="1491" spans="1:14">
      <c r="A1491" s="254"/>
      <c r="B1491" s="260"/>
      <c r="C1491" s="260"/>
      <c r="D1491" s="291"/>
      <c r="E1491" s="267" t="s">
        <v>179</v>
      </c>
      <c r="F1491" s="296">
        <v>21.44</v>
      </c>
      <c r="G1491" s="293" t="s">
        <v>163</v>
      </c>
      <c r="H1491" s="255" t="str">
        <f>C1490</f>
        <v>ED-50453</v>
      </c>
      <c r="I1491" s="261"/>
      <c r="J1491" s="261" t="s">
        <v>175</v>
      </c>
      <c r="K1491" s="261"/>
      <c r="L1491" s="261"/>
      <c r="M1491" s="260"/>
      <c r="N1491" s="281"/>
    </row>
    <row r="1492" spans="1:14">
      <c r="A1492" s="254"/>
      <c r="B1492" s="260"/>
      <c r="C1492" s="261"/>
      <c r="D1492" s="263"/>
      <c r="E1492" s="261"/>
      <c r="F1492" s="261"/>
      <c r="G1492" s="261"/>
      <c r="H1492" s="260"/>
      <c r="I1492" s="261"/>
      <c r="J1492" s="261"/>
      <c r="K1492" s="261"/>
      <c r="L1492" s="261"/>
      <c r="M1492" s="260"/>
      <c r="N1492" s="281"/>
    </row>
    <row r="1493" spans="1:14">
      <c r="A1493" s="254"/>
      <c r="B1493" s="260"/>
      <c r="C1493" s="283"/>
      <c r="D1493" s="323" t="s">
        <v>950</v>
      </c>
      <c r="E1493" s="283">
        <v>41.4</v>
      </c>
      <c r="F1493" s="260" t="s">
        <v>166</v>
      </c>
      <c r="G1493" s="283">
        <v>1.2</v>
      </c>
      <c r="H1493" s="260" t="s">
        <v>166</v>
      </c>
      <c r="I1493" s="283">
        <v>1</v>
      </c>
      <c r="J1493" s="260">
        <v>1</v>
      </c>
      <c r="K1493" s="260">
        <v>1</v>
      </c>
      <c r="L1493" s="260" t="s">
        <v>167</v>
      </c>
      <c r="M1493" s="284">
        <f>ROUND(E1493*G1493*I1493*J1493*K1493,2)</f>
        <v>49.68</v>
      </c>
      <c r="N1493" s="307" t="str">
        <f>F1490</f>
        <v>M2</v>
      </c>
    </row>
    <row r="1494" spans="1:14">
      <c r="A1494" s="254"/>
      <c r="B1494" s="260"/>
      <c r="C1494" s="283"/>
      <c r="D1494" s="323"/>
      <c r="E1494" s="283"/>
      <c r="F1494" s="260"/>
      <c r="G1494" s="283"/>
      <c r="H1494" s="260"/>
      <c r="I1494" s="283"/>
      <c r="J1494" s="260"/>
      <c r="K1494" s="260"/>
      <c r="L1494" s="260"/>
      <c r="M1494" s="284"/>
      <c r="N1494" s="307"/>
    </row>
    <row r="1495" spans="1:14">
      <c r="A1495" s="268"/>
      <c r="B1495" s="270"/>
      <c r="C1495" s="303"/>
      <c r="D1495" s="302"/>
      <c r="E1495" s="303"/>
      <c r="F1495" s="270"/>
      <c r="G1495" s="303"/>
      <c r="H1495" s="270"/>
      <c r="I1495" s="303"/>
      <c r="J1495" s="270"/>
      <c r="K1495" s="270"/>
      <c r="L1495" s="270"/>
      <c r="M1495" s="319"/>
      <c r="N1495" s="320"/>
    </row>
    <row r="1496" spans="1:14">
      <c r="A1496" s="268"/>
      <c r="B1496" s="197">
        <v>7</v>
      </c>
      <c r="C1496" s="198"/>
      <c r="D1496" s="132" t="s">
        <v>954</v>
      </c>
      <c r="E1496" s="117"/>
      <c r="F1496" s="117"/>
      <c r="G1496" s="269"/>
      <c r="H1496" s="271"/>
      <c r="I1496" s="286"/>
      <c r="J1496" s="286"/>
      <c r="K1496" s="286"/>
      <c r="L1496" s="286"/>
      <c r="M1496" s="287"/>
      <c r="N1496" s="288"/>
    </row>
    <row r="1497" spans="1:14">
      <c r="A1497" s="268"/>
      <c r="B1497" s="270"/>
      <c r="C1497" s="303"/>
      <c r="D1497" s="302"/>
      <c r="E1497" s="303"/>
      <c r="F1497" s="270"/>
      <c r="G1497" s="303"/>
      <c r="H1497" s="270"/>
      <c r="I1497" s="303"/>
      <c r="J1497" s="270"/>
      <c r="K1497" s="270"/>
      <c r="L1497" s="270"/>
      <c r="M1497" s="319"/>
      <c r="N1497" s="320"/>
    </row>
    <row r="1498" spans="1:14">
      <c r="A1498" s="254"/>
      <c r="B1498" s="260"/>
      <c r="C1498" s="283"/>
      <c r="D1498" s="263"/>
      <c r="E1498" s="283"/>
      <c r="F1498" s="260"/>
      <c r="G1498" s="283"/>
      <c r="H1498" s="260"/>
      <c r="I1498" s="283"/>
      <c r="J1498" s="260"/>
      <c r="K1498" s="260"/>
      <c r="L1498" s="260"/>
      <c r="M1498" s="284"/>
      <c r="N1498" s="307"/>
    </row>
    <row r="1499" spans="1:14" ht="39.6">
      <c r="A1499" s="324" t="s">
        <v>237</v>
      </c>
      <c r="B1499" s="128" t="s">
        <v>70</v>
      </c>
      <c r="C1499" s="122" t="s">
        <v>955</v>
      </c>
      <c r="D1499" s="126" t="s">
        <v>956</v>
      </c>
      <c r="E1499" s="113"/>
      <c r="F1499" s="127" t="s">
        <v>236</v>
      </c>
      <c r="G1499" s="290"/>
      <c r="H1499" s="290"/>
      <c r="I1499" s="290"/>
      <c r="J1499" s="290"/>
      <c r="K1499" s="290"/>
      <c r="L1499" s="290"/>
      <c r="M1499" s="175"/>
      <c r="N1499" s="281"/>
    </row>
    <row r="1500" spans="1:14">
      <c r="A1500" s="254"/>
      <c r="B1500" s="260"/>
      <c r="C1500" s="260"/>
      <c r="D1500" s="291"/>
      <c r="E1500" s="267" t="s">
        <v>238</v>
      </c>
      <c r="F1500" s="296">
        <v>44.91</v>
      </c>
      <c r="G1500" s="293" t="s">
        <v>163</v>
      </c>
      <c r="H1500" s="255" t="str">
        <f>C1499</f>
        <v>ED-51134</v>
      </c>
      <c r="I1500" s="261"/>
      <c r="J1500" s="261" t="s">
        <v>175</v>
      </c>
      <c r="K1500" s="261"/>
      <c r="L1500" s="261"/>
      <c r="M1500" s="260"/>
      <c r="N1500" s="281"/>
    </row>
    <row r="1501" spans="1:14">
      <c r="A1501" s="254"/>
      <c r="B1501" s="260"/>
      <c r="C1501" s="261"/>
      <c r="D1501" s="263"/>
      <c r="E1501" s="261"/>
      <c r="F1501" s="261"/>
      <c r="G1501" s="261"/>
      <c r="H1501" s="260"/>
      <c r="I1501" s="261"/>
      <c r="J1501" s="261"/>
      <c r="K1501" s="261"/>
      <c r="L1501" s="261"/>
      <c r="M1501" s="260"/>
      <c r="N1501" s="281"/>
    </row>
    <row r="1502" spans="1:14">
      <c r="A1502" s="254"/>
      <c r="B1502" s="260"/>
      <c r="C1502" s="283"/>
      <c r="D1502" s="323" t="s">
        <v>933</v>
      </c>
      <c r="E1502" s="283">
        <f>M175+M530+M921+M806</f>
        <v>55.169999999999995</v>
      </c>
      <c r="F1502" s="260" t="s">
        <v>166</v>
      </c>
      <c r="G1502" s="283">
        <v>1.3</v>
      </c>
      <c r="H1502" s="260" t="s">
        <v>166</v>
      </c>
      <c r="I1502" s="283">
        <v>1</v>
      </c>
      <c r="J1502" s="260">
        <v>1</v>
      </c>
      <c r="K1502" s="260">
        <v>3</v>
      </c>
      <c r="L1502" s="260" t="s">
        <v>167</v>
      </c>
      <c r="M1502" s="284">
        <f>ROUND(E1502*G1502*I1502*J1502*K1502,2)</f>
        <v>215.16</v>
      </c>
      <c r="N1502" s="307" t="str">
        <f>F1499</f>
        <v>M3</v>
      </c>
    </row>
    <row r="1503" spans="1:14">
      <c r="A1503" s="254"/>
      <c r="B1503" s="260"/>
      <c r="C1503" s="283"/>
      <c r="D1503" s="263"/>
      <c r="E1503" s="283"/>
      <c r="F1503" s="260"/>
      <c r="G1503" s="283"/>
      <c r="H1503" s="260"/>
      <c r="I1503" s="283"/>
      <c r="J1503" s="260"/>
      <c r="K1503" s="260"/>
      <c r="L1503" s="260"/>
      <c r="M1503" s="284"/>
      <c r="N1503" s="307"/>
    </row>
    <row r="1504" spans="1:14" ht="26.4">
      <c r="A1504" s="324" t="s">
        <v>237</v>
      </c>
      <c r="B1504" s="128" t="s">
        <v>74</v>
      </c>
      <c r="C1504" s="122" t="s">
        <v>957</v>
      </c>
      <c r="D1504" s="126" t="s">
        <v>958</v>
      </c>
      <c r="E1504" s="113"/>
      <c r="F1504" s="127" t="s">
        <v>236</v>
      </c>
      <c r="G1504" s="290"/>
      <c r="H1504" s="290"/>
      <c r="I1504" s="290"/>
      <c r="J1504" s="290"/>
      <c r="K1504" s="290"/>
      <c r="L1504" s="290"/>
      <c r="M1504" s="175"/>
      <c r="N1504" s="281"/>
    </row>
    <row r="1505" spans="1:14">
      <c r="A1505" s="254"/>
      <c r="B1505" s="260"/>
      <c r="C1505" s="260"/>
      <c r="D1505" s="291"/>
      <c r="E1505" s="267" t="s">
        <v>238</v>
      </c>
      <c r="F1505" s="296">
        <v>60</v>
      </c>
      <c r="G1505" s="293" t="s">
        <v>163</v>
      </c>
      <c r="H1505" s="255" t="str">
        <f>C1504</f>
        <v>ED-51125</v>
      </c>
      <c r="I1505" s="261"/>
      <c r="J1505" s="261" t="s">
        <v>175</v>
      </c>
      <c r="K1505" s="261"/>
      <c r="L1505" s="261"/>
      <c r="M1505" s="260"/>
      <c r="N1505" s="281"/>
    </row>
    <row r="1506" spans="1:14">
      <c r="A1506" s="254"/>
      <c r="B1506" s="260"/>
      <c r="C1506" s="261"/>
      <c r="D1506" s="263"/>
      <c r="E1506" s="261"/>
      <c r="F1506" s="261"/>
      <c r="G1506" s="261"/>
      <c r="H1506" s="260"/>
      <c r="I1506" s="261"/>
      <c r="J1506" s="261"/>
      <c r="K1506" s="261"/>
      <c r="L1506" s="261"/>
      <c r="M1506" s="260"/>
      <c r="N1506" s="281"/>
    </row>
    <row r="1507" spans="1:14">
      <c r="A1507" s="254"/>
      <c r="B1507" s="260"/>
      <c r="C1507" s="283"/>
      <c r="D1507" s="323" t="s">
        <v>933</v>
      </c>
      <c r="E1507" s="283">
        <f>M1502</f>
        <v>215.16</v>
      </c>
      <c r="F1507" s="260" t="s">
        <v>166</v>
      </c>
      <c r="G1507" s="283">
        <v>1</v>
      </c>
      <c r="H1507" s="260" t="s">
        <v>166</v>
      </c>
      <c r="I1507" s="283">
        <v>1</v>
      </c>
      <c r="J1507" s="260">
        <v>1</v>
      </c>
      <c r="K1507" s="260">
        <v>1</v>
      </c>
      <c r="L1507" s="260" t="s">
        <v>167</v>
      </c>
      <c r="M1507" s="284">
        <f>ROUND(E1507*G1507*I1507*J1507*K1507,2)</f>
        <v>215.16</v>
      </c>
      <c r="N1507" s="307" t="str">
        <f>F1504</f>
        <v>M3</v>
      </c>
    </row>
    <row r="1508" spans="1:14">
      <c r="A1508" s="254"/>
      <c r="B1508" s="260"/>
      <c r="C1508" s="283"/>
      <c r="D1508" s="323"/>
      <c r="E1508" s="283"/>
      <c r="F1508" s="260"/>
      <c r="G1508" s="283"/>
      <c r="H1508" s="260"/>
      <c r="I1508" s="283"/>
      <c r="J1508" s="260"/>
      <c r="K1508" s="260"/>
      <c r="L1508" s="260"/>
      <c r="M1508" s="284"/>
      <c r="N1508" s="307"/>
    </row>
    <row r="1509" spans="1:14">
      <c r="A1509" s="324" t="s">
        <v>237</v>
      </c>
      <c r="B1509" s="128" t="s">
        <v>78</v>
      </c>
      <c r="C1509" s="122" t="s">
        <v>959</v>
      </c>
      <c r="D1509" s="126" t="s">
        <v>960</v>
      </c>
      <c r="E1509" s="113"/>
      <c r="F1509" s="127" t="s">
        <v>197</v>
      </c>
      <c r="G1509" s="290"/>
      <c r="H1509" s="290"/>
      <c r="I1509" s="290"/>
      <c r="J1509" s="290"/>
      <c r="K1509" s="290"/>
      <c r="L1509" s="290"/>
      <c r="M1509" s="175"/>
      <c r="N1509" s="281"/>
    </row>
    <row r="1510" spans="1:14">
      <c r="A1510" s="254"/>
      <c r="B1510" s="260"/>
      <c r="C1510" s="260"/>
      <c r="D1510" s="291"/>
      <c r="E1510" s="267" t="s">
        <v>179</v>
      </c>
      <c r="F1510" s="296">
        <v>8.32</v>
      </c>
      <c r="G1510" s="293" t="s">
        <v>163</v>
      </c>
      <c r="H1510" s="255" t="str">
        <f>C1509</f>
        <v>ED-50266</v>
      </c>
      <c r="I1510" s="261"/>
      <c r="J1510" s="261" t="s">
        <v>175</v>
      </c>
      <c r="K1510" s="261"/>
      <c r="L1510" s="261"/>
      <c r="M1510" s="260"/>
      <c r="N1510" s="281"/>
    </row>
    <row r="1511" spans="1:14">
      <c r="A1511" s="254"/>
      <c r="B1511" s="260"/>
      <c r="C1511" s="261"/>
      <c r="D1511" s="263"/>
      <c r="E1511" s="261"/>
      <c r="F1511" s="261"/>
      <c r="G1511" s="261"/>
      <c r="H1511" s="260"/>
      <c r="I1511" s="261"/>
      <c r="J1511" s="261"/>
      <c r="K1511" s="261"/>
      <c r="L1511" s="261"/>
      <c r="M1511" s="260"/>
      <c r="N1511" s="281"/>
    </row>
    <row r="1512" spans="1:14">
      <c r="A1512" s="254"/>
      <c r="B1512" s="260"/>
      <c r="C1512" s="283"/>
      <c r="D1512" s="323" t="s">
        <v>961</v>
      </c>
      <c r="E1512" s="283">
        <v>41.4</v>
      </c>
      <c r="F1512" s="260" t="s">
        <v>166</v>
      </c>
      <c r="G1512" s="283">
        <v>47</v>
      </c>
      <c r="H1512" s="260" t="s">
        <v>166</v>
      </c>
      <c r="I1512" s="283">
        <v>1</v>
      </c>
      <c r="J1512" s="260">
        <v>1</v>
      </c>
      <c r="K1512" s="260">
        <v>1</v>
      </c>
      <c r="L1512" s="260" t="s">
        <v>167</v>
      </c>
      <c r="M1512" s="284">
        <f>ROUND(E1512*G1512*I1512*J1512*K1512,2)</f>
        <v>1945.8</v>
      </c>
      <c r="N1512" s="307" t="str">
        <f>F1509</f>
        <v>M2</v>
      </c>
    </row>
    <row r="1513" spans="1:14">
      <c r="A1513" s="254"/>
      <c r="B1513" s="260"/>
      <c r="C1513" s="283"/>
      <c r="D1513" s="263"/>
      <c r="E1513" s="283"/>
      <c r="F1513" s="260"/>
      <c r="G1513" s="283"/>
      <c r="H1513" s="260"/>
      <c r="I1513" s="283"/>
      <c r="J1513" s="260"/>
      <c r="K1513" s="260"/>
      <c r="L1513" s="260"/>
      <c r="M1513" s="284"/>
      <c r="N1513" s="307"/>
    </row>
    <row r="1514" spans="1:14">
      <c r="A1514" s="254"/>
      <c r="B1514" s="260"/>
      <c r="C1514" s="261"/>
      <c r="D1514" s="263"/>
      <c r="E1514" s="261"/>
      <c r="F1514" s="261"/>
      <c r="G1514" s="261"/>
      <c r="H1514" s="260"/>
      <c r="I1514" s="261"/>
      <c r="J1514" s="261"/>
      <c r="K1514" s="261"/>
      <c r="L1514" s="261"/>
      <c r="M1514" s="260"/>
      <c r="N1514" s="281"/>
    </row>
    <row r="1515" spans="1:14">
      <c r="A1515" s="254"/>
      <c r="B1515" s="260"/>
      <c r="C1515" s="261"/>
      <c r="D1515" s="263"/>
      <c r="E1515" s="261"/>
      <c r="F1515" s="261"/>
      <c r="G1515" s="261"/>
      <c r="H1515" s="260"/>
      <c r="I1515" s="261"/>
      <c r="J1515" s="261"/>
      <c r="K1515" s="261"/>
      <c r="L1515" s="261"/>
      <c r="M1515" s="260"/>
      <c r="N1515" s="281"/>
    </row>
    <row r="1516" spans="1:14">
      <c r="A1516" s="254"/>
      <c r="B1516" s="260"/>
      <c r="C1516" s="261"/>
      <c r="D1516" s="263"/>
      <c r="E1516" s="261"/>
      <c r="F1516" s="261"/>
      <c r="G1516" s="261"/>
      <c r="H1516" s="260"/>
      <c r="I1516" s="261"/>
      <c r="J1516" s="261"/>
      <c r="K1516" s="261"/>
      <c r="L1516" s="261"/>
      <c r="M1516" s="260"/>
      <c r="N1516" s="281"/>
    </row>
    <row r="1517" spans="1:14">
      <c r="A1517" s="254"/>
      <c r="B1517" s="260"/>
      <c r="C1517" s="261"/>
      <c r="D1517" s="263"/>
      <c r="E1517" s="261"/>
      <c r="F1517" s="261"/>
      <c r="G1517" s="261"/>
      <c r="H1517" s="260"/>
      <c r="I1517" s="261"/>
      <c r="J1517" s="261"/>
      <c r="K1517" s="261"/>
      <c r="L1517" s="261"/>
      <c r="M1517" s="260"/>
      <c r="N1517" s="281"/>
    </row>
    <row r="1518" spans="1:14">
      <c r="A1518" s="254"/>
      <c r="B1518" s="260"/>
      <c r="C1518" s="261"/>
      <c r="D1518" s="263"/>
      <c r="E1518" s="261"/>
      <c r="F1518" s="261"/>
      <c r="G1518" s="261"/>
      <c r="H1518" s="260"/>
      <c r="I1518" s="261"/>
      <c r="J1518" s="261"/>
      <c r="K1518" s="261"/>
      <c r="L1518" s="261"/>
      <c r="M1518" s="260"/>
      <c r="N1518" s="281"/>
    </row>
    <row r="1519" spans="1:14">
      <c r="A1519" s="254"/>
      <c r="B1519" s="260"/>
      <c r="C1519" s="261"/>
      <c r="D1519" s="263"/>
      <c r="E1519" s="261"/>
      <c r="F1519" s="261"/>
      <c r="G1519" s="261"/>
      <c r="H1519" s="260"/>
      <c r="I1519" s="261"/>
      <c r="J1519" s="261"/>
      <c r="K1519" s="261"/>
      <c r="L1519" s="261"/>
      <c r="M1519" s="260"/>
      <c r="N1519" s="281"/>
    </row>
    <row r="1520" spans="1:14">
      <c r="A1520" s="254"/>
      <c r="B1520" s="260"/>
      <c r="C1520" s="261"/>
      <c r="D1520" s="263"/>
      <c r="E1520" s="261"/>
      <c r="F1520" s="261"/>
      <c r="G1520" s="261"/>
      <c r="H1520" s="260"/>
      <c r="I1520" s="261"/>
      <c r="J1520" s="261"/>
      <c r="K1520" s="261"/>
      <c r="L1520" s="261"/>
      <c r="M1520" s="260"/>
      <c r="N1520" s="281"/>
    </row>
    <row r="1521" spans="1:14">
      <c r="A1521" s="254"/>
      <c r="B1521" s="260"/>
      <c r="C1521" s="261"/>
      <c r="D1521" s="263"/>
      <c r="E1521" s="261"/>
      <c r="F1521" s="261"/>
      <c r="G1521" s="261"/>
      <c r="H1521" s="260"/>
      <c r="I1521" s="261"/>
      <c r="J1521" s="261"/>
      <c r="K1521" s="261"/>
      <c r="L1521" s="261"/>
      <c r="M1521" s="260"/>
      <c r="N1521" s="281"/>
    </row>
    <row r="1522" spans="1:14">
      <c r="A1522" s="254"/>
      <c r="B1522" s="260"/>
      <c r="C1522" s="261"/>
      <c r="D1522" s="263"/>
      <c r="E1522" s="261"/>
      <c r="F1522" s="261"/>
      <c r="G1522" s="261"/>
      <c r="H1522" s="260"/>
      <c r="I1522" s="261"/>
      <c r="J1522" s="261"/>
      <c r="K1522" s="261"/>
      <c r="L1522" s="261"/>
      <c r="M1522" s="260"/>
      <c r="N1522" s="281"/>
    </row>
    <row r="1523" spans="1:14">
      <c r="A1523" s="254"/>
      <c r="B1523" s="260"/>
      <c r="C1523" s="261"/>
      <c r="D1523" s="263"/>
      <c r="E1523" s="261"/>
      <c r="F1523" s="261"/>
      <c r="G1523" s="261"/>
      <c r="H1523" s="260"/>
      <c r="I1523" s="261"/>
      <c r="J1523" s="261"/>
      <c r="K1523" s="261"/>
      <c r="L1523" s="261"/>
      <c r="M1523" s="260"/>
      <c r="N1523" s="281"/>
    </row>
    <row r="1524" spans="1:14">
      <c r="A1524" s="254"/>
      <c r="B1524" s="260"/>
      <c r="C1524" s="261"/>
      <c r="D1524" s="263"/>
      <c r="E1524" s="261"/>
      <c r="F1524" s="261"/>
      <c r="G1524" s="261"/>
      <c r="H1524" s="260"/>
      <c r="I1524" s="261"/>
      <c r="J1524" s="261"/>
      <c r="K1524" s="261"/>
      <c r="L1524" s="261"/>
      <c r="M1524" s="260"/>
      <c r="N1524" s="281"/>
    </row>
    <row r="1525" spans="1:14">
      <c r="A1525" s="254"/>
      <c r="B1525" s="260"/>
      <c r="C1525" s="261"/>
      <c r="D1525" s="263"/>
      <c r="E1525" s="261"/>
      <c r="F1525" s="261"/>
      <c r="G1525" s="261"/>
      <c r="H1525" s="260"/>
      <c r="I1525" s="261"/>
      <c r="J1525" s="261"/>
      <c r="K1525" s="261"/>
      <c r="L1525" s="261"/>
      <c r="M1525" s="260"/>
      <c r="N1525" s="281"/>
    </row>
    <row r="1526" spans="1:14">
      <c r="A1526" s="254"/>
      <c r="B1526" s="260"/>
      <c r="C1526" s="261"/>
      <c r="D1526" s="263"/>
      <c r="E1526" s="261"/>
      <c r="F1526" s="261"/>
      <c r="G1526" s="261"/>
      <c r="H1526" s="260"/>
      <c r="I1526" s="261"/>
      <c r="J1526" s="261"/>
      <c r="K1526" s="261"/>
      <c r="L1526" s="261"/>
      <c r="M1526" s="260"/>
      <c r="N1526" s="281"/>
    </row>
    <row r="1527" spans="1:14">
      <c r="A1527" s="254"/>
      <c r="B1527" s="260"/>
      <c r="C1527" s="261"/>
      <c r="D1527" s="263"/>
      <c r="E1527" s="261"/>
      <c r="F1527" s="261"/>
      <c r="G1527" s="261"/>
      <c r="H1527" s="260"/>
      <c r="I1527" s="261"/>
      <c r="J1527" s="261"/>
      <c r="K1527" s="261"/>
      <c r="L1527" s="261"/>
      <c r="M1527" s="260"/>
      <c r="N1527" s="281"/>
    </row>
    <row r="1528" spans="1:14">
      <c r="A1528" s="254"/>
      <c r="B1528" s="260"/>
      <c r="C1528" s="261"/>
      <c r="D1528" s="263"/>
      <c r="E1528" s="261"/>
      <c r="F1528" s="261"/>
      <c r="G1528" s="261"/>
      <c r="H1528" s="260"/>
      <c r="I1528" s="261"/>
      <c r="J1528" s="261"/>
      <c r="K1528" s="261"/>
      <c r="L1528" s="261"/>
      <c r="M1528" s="260"/>
      <c r="N1528" s="281"/>
    </row>
    <row r="1529" spans="1:14">
      <c r="A1529" s="382"/>
      <c r="B1529" s="211"/>
      <c r="C1529" s="211"/>
      <c r="D1529" s="211"/>
      <c r="E1529" s="211"/>
      <c r="F1529" s="211"/>
      <c r="G1529" s="211"/>
      <c r="H1529" s="99"/>
      <c r="I1529" s="211"/>
      <c r="J1529" s="211"/>
      <c r="K1529" s="211"/>
      <c r="L1529" s="211"/>
      <c r="M1529" s="99"/>
      <c r="N1529" s="383"/>
    </row>
  </sheetData>
  <mergeCells count="3">
    <mergeCell ref="J921:K921"/>
    <mergeCell ref="J1174:K1174"/>
    <mergeCell ref="J1211:K1211"/>
  </mergeCells>
  <pageMargins left="0.23622047244094499" right="0.23622047244094499" top="0.74803149606299202" bottom="0.74803149606299202" header="0.31496062992126" footer="0.31496062992126"/>
  <pageSetup paperSize="9" scale="68" orientation="landscape" r:id="rId1"/>
  <headerFooter alignWithMargins="0">
    <oddFooter>&amp;R&amp;14&amp;P/&amp;N</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U381"/>
  <sheetViews>
    <sheetView tabSelected="1" view="pageBreakPreview" zoomScale="52" zoomScaleNormal="90" zoomScaleSheetLayoutView="52" workbookViewId="0">
      <pane ySplit="6" topLeftCell="A7" activePane="bottomLeft" state="frozen"/>
      <selection pane="bottomLeft" activeCell="E11" sqref="E11"/>
    </sheetView>
  </sheetViews>
  <sheetFormatPr defaultColWidth="9.109375" defaultRowHeight="13.2"/>
  <cols>
    <col min="1" max="1" width="6.88671875" customWidth="1"/>
    <col min="2" max="2" width="13.33203125" customWidth="1"/>
    <col min="3" max="3" width="78" customWidth="1"/>
    <col min="4" max="4" width="16.44140625" customWidth="1"/>
    <col min="5" max="5" width="8.109375" customWidth="1"/>
    <col min="6" max="6" width="11.6640625" customWidth="1"/>
    <col min="7" max="7" width="12.6640625" customWidth="1"/>
    <col min="8" max="8" width="15" customWidth="1"/>
    <col min="9" max="9" width="16.88671875" customWidth="1"/>
    <col min="10" max="10" width="34.6640625" customWidth="1"/>
    <col min="11" max="11" width="59.88671875" style="81" customWidth="1"/>
    <col min="12" max="12" width="15.109375" customWidth="1"/>
    <col min="13" max="13" width="12.88671875" customWidth="1"/>
    <col min="14" max="14" width="12.6640625" customWidth="1"/>
    <col min="15" max="15" width="10.44140625" customWidth="1"/>
    <col min="16" max="16" width="10" customWidth="1"/>
    <col min="17" max="17" width="5.6640625" customWidth="1"/>
    <col min="18" max="18" width="5.5546875" customWidth="1"/>
    <col min="19" max="19" width="14.88671875" customWidth="1"/>
    <col min="20" max="20" width="8.44140625" customWidth="1"/>
    <col min="21" max="21" width="6" customWidth="1"/>
    <col min="22" max="22" width="5.88671875" customWidth="1"/>
  </cols>
  <sheetData>
    <row r="1" spans="1:21" ht="15" customHeight="1">
      <c r="A1" s="388" t="s">
        <v>1064</v>
      </c>
      <c r="B1" s="82"/>
      <c r="C1" s="83" t="s">
        <v>962</v>
      </c>
      <c r="D1" s="84"/>
      <c r="E1" s="85" t="s">
        <v>963</v>
      </c>
      <c r="F1" s="86">
        <v>46078</v>
      </c>
      <c r="G1" s="392"/>
      <c r="H1" s="393"/>
      <c r="I1" s="393"/>
      <c r="J1" s="393"/>
      <c r="K1" s="394"/>
      <c r="M1" s="93"/>
    </row>
    <row r="2" spans="1:21">
      <c r="A2" s="87" t="s">
        <v>1</v>
      </c>
      <c r="B2" s="88" t="s">
        <v>964</v>
      </c>
      <c r="C2" s="89"/>
      <c r="D2" s="90"/>
      <c r="E2" s="90"/>
      <c r="F2" s="91"/>
      <c r="G2" s="395"/>
      <c r="H2" s="396"/>
      <c r="I2" s="396"/>
      <c r="J2" s="396"/>
      <c r="K2" s="397"/>
      <c r="L2" s="94"/>
    </row>
    <row r="3" spans="1:21">
      <c r="A3" s="92"/>
      <c r="B3" s="93"/>
      <c r="C3" s="94"/>
      <c r="E3" s="95" t="s">
        <v>965</v>
      </c>
      <c r="F3" s="96">
        <v>0.29580000000000001</v>
      </c>
      <c r="G3" s="395"/>
      <c r="H3" s="396"/>
      <c r="I3" s="396"/>
      <c r="J3" s="396"/>
      <c r="K3" s="397"/>
    </row>
    <row r="4" spans="1:21">
      <c r="A4" s="97" t="s">
        <v>966</v>
      </c>
      <c r="B4" s="98"/>
      <c r="C4" s="98"/>
      <c r="D4" s="95"/>
      <c r="E4" s="95" t="s">
        <v>967</v>
      </c>
      <c r="F4" s="96">
        <v>0.24740000000000001</v>
      </c>
      <c r="G4" s="398"/>
      <c r="H4" s="399"/>
      <c r="I4" s="399"/>
      <c r="J4" s="399"/>
      <c r="K4" s="400"/>
      <c r="L4" s="94"/>
      <c r="M4" s="94"/>
      <c r="R4" s="166"/>
      <c r="S4" s="161"/>
      <c r="T4" s="81"/>
    </row>
    <row r="5" spans="1:21" ht="15">
      <c r="A5" s="100"/>
      <c r="B5" s="101"/>
      <c r="C5" s="102" t="s">
        <v>968</v>
      </c>
      <c r="D5" s="103">
        <f>D8+D25+D37+D235+D352+D358+D373</f>
        <v>2378816.13</v>
      </c>
      <c r="E5" s="103"/>
      <c r="F5" s="104"/>
      <c r="G5" s="105" t="s">
        <v>969</v>
      </c>
      <c r="H5" s="105"/>
      <c r="I5" s="151"/>
      <c r="J5" s="415" t="s">
        <v>970</v>
      </c>
      <c r="K5" s="416"/>
      <c r="R5" s="81"/>
      <c r="S5" s="98"/>
    </row>
    <row r="6" spans="1:21">
      <c r="A6" s="106" t="s">
        <v>971</v>
      </c>
      <c r="B6" s="107" t="s">
        <v>972</v>
      </c>
      <c r="C6" s="108" t="s">
        <v>973</v>
      </c>
      <c r="D6" s="107"/>
      <c r="E6" s="107" t="s">
        <v>161</v>
      </c>
      <c r="F6" s="107" t="s">
        <v>974</v>
      </c>
      <c r="G6" s="107" t="s">
        <v>975</v>
      </c>
      <c r="H6" s="109" t="s">
        <v>976</v>
      </c>
      <c r="I6" s="152" t="s">
        <v>193</v>
      </c>
      <c r="J6" s="153"/>
      <c r="K6" s="154"/>
      <c r="M6" s="81"/>
      <c r="N6" s="155"/>
      <c r="O6" s="81"/>
      <c r="P6" s="155"/>
      <c r="Q6" s="81"/>
      <c r="R6" s="81"/>
      <c r="U6" s="94"/>
    </row>
    <row r="7" spans="1:21">
      <c r="A7" s="110"/>
      <c r="B7" s="111"/>
      <c r="C7" s="112"/>
      <c r="D7" s="113"/>
      <c r="E7" s="111"/>
      <c r="F7" s="111"/>
      <c r="G7" s="111"/>
      <c r="H7" s="114"/>
      <c r="I7" s="156"/>
      <c r="J7" s="417"/>
      <c r="K7" s="418"/>
      <c r="M7" s="81"/>
      <c r="N7" s="155"/>
      <c r="O7" s="81"/>
      <c r="P7" s="155"/>
      <c r="Q7" s="81"/>
      <c r="R7" s="81"/>
      <c r="U7" s="94"/>
    </row>
    <row r="8" spans="1:21">
      <c r="A8" s="115">
        <v>1</v>
      </c>
      <c r="B8" s="116"/>
      <c r="C8" s="117" t="str">
        <f>'MEM. CÁLCULO'!D62</f>
        <v>SERVIÇOS PRELIMINARES</v>
      </c>
      <c r="D8" s="118">
        <f>SUM(I9:I22)</f>
        <v>158774.39000000001</v>
      </c>
      <c r="E8" s="116"/>
      <c r="F8" s="119"/>
      <c r="G8" s="120"/>
      <c r="H8" s="120"/>
      <c r="I8" s="157"/>
      <c r="J8" s="401"/>
      <c r="K8" s="402"/>
      <c r="R8" s="81"/>
      <c r="T8" s="81"/>
    </row>
    <row r="9" spans="1:21" ht="76.2" customHeight="1">
      <c r="A9" s="121" t="s">
        <v>14</v>
      </c>
      <c r="B9" s="122" t="s">
        <v>159</v>
      </c>
      <c r="C9" s="112" t="s">
        <v>160</v>
      </c>
      <c r="D9" s="113"/>
      <c r="E9" s="122" t="s">
        <v>161</v>
      </c>
      <c r="F9" s="123">
        <f>'MEM. CÁLCULO'!M68</f>
        <v>1</v>
      </c>
      <c r="G9" s="124">
        <f>'MEM. CÁLCULO'!F66</f>
        <v>1179.4100000000001</v>
      </c>
      <c r="H9" s="125">
        <f t="shared" ref="H9:H42" si="0">IF(G9="","",ROUND(G9+(G9*$F$4),2))</f>
        <v>1471.2</v>
      </c>
      <c r="I9" s="158">
        <f t="shared" ref="I9:I16" si="1">IF(F9="","",ROUND(F9*H9,2))</f>
        <v>1471.2</v>
      </c>
      <c r="J9" s="403"/>
      <c r="K9" s="404"/>
      <c r="L9" s="161"/>
      <c r="M9" s="81"/>
      <c r="N9" s="155"/>
      <c r="O9" s="81"/>
      <c r="P9" s="155"/>
      <c r="Q9" s="81"/>
      <c r="R9" s="81"/>
      <c r="U9" s="94"/>
    </row>
    <row r="10" spans="1:21" ht="113.4" customHeight="1">
      <c r="A10" s="121"/>
      <c r="B10" s="122"/>
      <c r="C10" s="126" t="s">
        <v>977</v>
      </c>
      <c r="D10" s="113"/>
      <c r="E10" s="122"/>
      <c r="F10" s="123"/>
      <c r="G10" s="124"/>
      <c r="H10" s="125"/>
      <c r="I10" s="158"/>
      <c r="J10" s="403"/>
      <c r="K10" s="404"/>
      <c r="L10" s="161"/>
      <c r="M10" s="81"/>
      <c r="N10" s="155"/>
      <c r="O10" s="81"/>
      <c r="P10" s="155"/>
      <c r="Q10" s="81"/>
      <c r="R10" s="81"/>
      <c r="U10" s="94"/>
    </row>
    <row r="11" spans="1:21" ht="70.2" customHeight="1">
      <c r="A11" s="121" t="s">
        <v>18</v>
      </c>
      <c r="B11" s="122" t="s">
        <v>168</v>
      </c>
      <c r="C11" s="112" t="s">
        <v>169</v>
      </c>
      <c r="D11" s="113"/>
      <c r="E11" s="127" t="s">
        <v>170</v>
      </c>
      <c r="F11" s="123">
        <f>'MEM. CÁLCULO'!M73</f>
        <v>8</v>
      </c>
      <c r="G11" s="124">
        <f>'MEM. CÁLCULO'!F71</f>
        <v>858.71</v>
      </c>
      <c r="H11" s="125">
        <f t="shared" si="0"/>
        <v>1071.1500000000001</v>
      </c>
      <c r="I11" s="158">
        <f t="shared" si="1"/>
        <v>8569.2000000000007</v>
      </c>
      <c r="J11" s="403"/>
      <c r="K11" s="404"/>
      <c r="L11" s="161"/>
      <c r="M11" s="81"/>
      <c r="N11" s="155"/>
      <c r="O11" s="81"/>
      <c r="P11" s="155"/>
      <c r="Q11" s="81"/>
      <c r="R11" s="81"/>
      <c r="U11" s="94"/>
    </row>
    <row r="12" spans="1:21" ht="45.6" customHeight="1">
      <c r="A12" s="121" t="s">
        <v>22</v>
      </c>
      <c r="B12" s="122" t="s">
        <v>173</v>
      </c>
      <c r="C12" s="112" t="s">
        <v>174</v>
      </c>
      <c r="D12" s="113"/>
      <c r="E12" s="122" t="s">
        <v>161</v>
      </c>
      <c r="F12" s="123">
        <f>'MEM. CÁLCULO'!M78</f>
        <v>1</v>
      </c>
      <c r="G12" s="124">
        <f>'MEM. CÁLCULO'!F76</f>
        <v>1668.96</v>
      </c>
      <c r="H12" s="125">
        <f t="shared" si="0"/>
        <v>2081.86</v>
      </c>
      <c r="I12" s="158">
        <f t="shared" si="1"/>
        <v>2081.86</v>
      </c>
      <c r="J12" s="403"/>
      <c r="K12" s="404"/>
      <c r="L12" s="161"/>
      <c r="M12" s="81"/>
      <c r="N12" s="155"/>
      <c r="O12" s="81"/>
      <c r="P12" s="155"/>
      <c r="Q12" s="81"/>
      <c r="R12" s="81"/>
      <c r="U12" s="94"/>
    </row>
    <row r="13" spans="1:21" ht="46.2" customHeight="1">
      <c r="A13" s="121" t="s">
        <v>26</v>
      </c>
      <c r="B13" s="122" t="s">
        <v>177</v>
      </c>
      <c r="C13" s="112" t="s">
        <v>178</v>
      </c>
      <c r="D13" s="113"/>
      <c r="E13" s="127" t="s">
        <v>170</v>
      </c>
      <c r="F13" s="123">
        <f>'MEM. CÁLCULO'!M83</f>
        <v>8</v>
      </c>
      <c r="G13" s="124">
        <f>'MEM. CÁLCULO'!F81</f>
        <v>1050</v>
      </c>
      <c r="H13" s="125">
        <f t="shared" si="0"/>
        <v>1309.77</v>
      </c>
      <c r="I13" s="158">
        <f t="shared" si="1"/>
        <v>10478.16</v>
      </c>
      <c r="J13" s="403"/>
      <c r="K13" s="404"/>
      <c r="L13" s="161"/>
      <c r="M13" s="81"/>
      <c r="N13" s="155"/>
      <c r="O13" s="81"/>
      <c r="P13" s="155"/>
      <c r="Q13" s="81"/>
      <c r="R13" s="81"/>
      <c r="U13" s="94"/>
    </row>
    <row r="14" spans="1:21">
      <c r="A14" s="121"/>
      <c r="B14" s="122"/>
      <c r="C14" s="112"/>
      <c r="D14" s="113"/>
      <c r="E14" s="127"/>
      <c r="F14" s="123"/>
      <c r="G14" s="124"/>
      <c r="H14" s="125"/>
      <c r="I14" s="158"/>
      <c r="J14" s="403"/>
      <c r="K14" s="404"/>
      <c r="L14" s="161"/>
      <c r="M14" s="81"/>
      <c r="N14" s="155"/>
      <c r="O14" s="81"/>
      <c r="P14" s="155"/>
      <c r="Q14" s="81"/>
      <c r="R14" s="81"/>
      <c r="U14" s="94"/>
    </row>
    <row r="15" spans="1:21">
      <c r="A15" s="121" t="s">
        <v>30</v>
      </c>
      <c r="B15" s="122" t="s">
        <v>180</v>
      </c>
      <c r="C15" s="112" t="s">
        <v>181</v>
      </c>
      <c r="D15" s="113"/>
      <c r="E15" s="127" t="s">
        <v>170</v>
      </c>
      <c r="F15" s="123">
        <f>'MEM. CÁLCULO'!M88</f>
        <v>10</v>
      </c>
      <c r="G15" s="124">
        <f>'MEM. CÁLCULO'!F86</f>
        <v>5720</v>
      </c>
      <c r="H15" s="125">
        <f t="shared" si="0"/>
        <v>7135.13</v>
      </c>
      <c r="I15" s="158">
        <f t="shared" si="1"/>
        <v>71351.3</v>
      </c>
      <c r="J15" s="403"/>
      <c r="K15" s="404"/>
      <c r="L15" s="161"/>
      <c r="M15" s="81"/>
      <c r="N15" s="155"/>
      <c r="O15" s="81"/>
      <c r="P15" s="155"/>
      <c r="Q15" s="81"/>
      <c r="R15" s="81"/>
      <c r="U15" s="94"/>
    </row>
    <row r="16" spans="1:21">
      <c r="A16" s="128" t="s">
        <v>183</v>
      </c>
      <c r="B16" s="122" t="s">
        <v>184</v>
      </c>
      <c r="C16" s="126" t="s">
        <v>185</v>
      </c>
      <c r="D16" s="113"/>
      <c r="E16" s="127" t="s">
        <v>170</v>
      </c>
      <c r="F16" s="123">
        <v>4</v>
      </c>
      <c r="G16" s="124">
        <f>'MEM. CÁLCULO'!F92</f>
        <v>8338.09</v>
      </c>
      <c r="H16" s="125">
        <f t="shared" si="0"/>
        <v>10400.93</v>
      </c>
      <c r="I16" s="158">
        <f t="shared" si="1"/>
        <v>41603.72</v>
      </c>
      <c r="J16" s="403"/>
      <c r="K16" s="404"/>
      <c r="L16" s="161"/>
      <c r="M16" s="81"/>
      <c r="N16" s="155"/>
      <c r="O16" s="81"/>
      <c r="P16" s="155"/>
      <c r="Q16" s="81"/>
      <c r="R16" s="81"/>
      <c r="U16" s="94"/>
    </row>
    <row r="17" spans="1:21">
      <c r="A17" s="128"/>
      <c r="B17" s="122"/>
      <c r="C17" s="126"/>
      <c r="D17" s="113"/>
      <c r="E17" s="127"/>
      <c r="F17" s="123"/>
      <c r="G17" s="124"/>
      <c r="H17" s="125"/>
      <c r="I17" s="158"/>
      <c r="J17" s="403"/>
      <c r="K17" s="404"/>
      <c r="L17" s="161"/>
      <c r="M17" s="81"/>
      <c r="N17" s="155"/>
      <c r="O17" s="81"/>
      <c r="P17" s="155"/>
      <c r="Q17" s="81"/>
      <c r="R17" s="81"/>
      <c r="U17" s="94"/>
    </row>
    <row r="18" spans="1:21" ht="61.95" customHeight="1">
      <c r="A18" s="128"/>
      <c r="B18" s="122"/>
      <c r="C18" s="112"/>
      <c r="D18" s="113"/>
      <c r="E18" s="127"/>
      <c r="F18" s="123"/>
      <c r="G18" s="124"/>
      <c r="H18" s="125"/>
      <c r="I18" s="158"/>
      <c r="K18"/>
      <c r="R18" s="81"/>
      <c r="T18" s="81"/>
    </row>
    <row r="19" spans="1:21" ht="63" customHeight="1">
      <c r="A19" s="128" t="s">
        <v>187</v>
      </c>
      <c r="B19" s="122" t="s">
        <v>188</v>
      </c>
      <c r="C19" s="112" t="s">
        <v>189</v>
      </c>
      <c r="D19" s="113"/>
      <c r="E19" s="127" t="s">
        <v>190</v>
      </c>
      <c r="F19" s="123">
        <f>'MEM. CÁLCULO'!M102</f>
        <v>154</v>
      </c>
      <c r="G19" s="124">
        <f>'MEM. CÁLCULO'!F97</f>
        <v>62.77</v>
      </c>
      <c r="H19" s="125">
        <f>IF(G19="","",ROUND(G19+(G19*$F$4),2))</f>
        <v>78.3</v>
      </c>
      <c r="I19" s="158">
        <f t="shared" ref="I19" si="2">IF(F19="","",ROUND(F19*H19,2))</f>
        <v>12058.2</v>
      </c>
      <c r="J19" s="403"/>
      <c r="K19" s="404"/>
      <c r="R19" s="81"/>
      <c r="T19" s="81"/>
    </row>
    <row r="20" spans="1:21" ht="89.4" customHeight="1">
      <c r="A20" s="128"/>
      <c r="B20" s="122"/>
      <c r="C20" s="126" t="s">
        <v>978</v>
      </c>
      <c r="D20" s="113"/>
      <c r="E20" s="127"/>
      <c r="F20" s="123"/>
      <c r="G20" s="124"/>
      <c r="H20" s="125"/>
      <c r="I20" s="158"/>
      <c r="J20" s="159"/>
      <c r="K20" s="160"/>
      <c r="R20" s="81"/>
      <c r="T20" s="81"/>
    </row>
    <row r="21" spans="1:21" ht="75" customHeight="1">
      <c r="A21" s="128" t="s">
        <v>194</v>
      </c>
      <c r="B21" s="122" t="s">
        <v>195</v>
      </c>
      <c r="C21" s="126" t="s">
        <v>196</v>
      </c>
      <c r="D21" s="113"/>
      <c r="E21" s="122" t="s">
        <v>197</v>
      </c>
      <c r="F21" s="123">
        <f>'MEM. CÁLCULO'!M107</f>
        <v>107.8</v>
      </c>
      <c r="G21" s="124">
        <f>'MEM. CÁLCULO'!F105</f>
        <v>67.2</v>
      </c>
      <c r="H21" s="125">
        <f t="shared" ref="H21" si="3">IF(G21="","",ROUND(G21+(G21*$F$4),2))</f>
        <v>83.83</v>
      </c>
      <c r="I21" s="158">
        <f t="shared" ref="I21" si="4">IF(F21="","",ROUND(F21*H21,2))</f>
        <v>9036.8700000000008</v>
      </c>
      <c r="J21" s="403"/>
      <c r="K21" s="404"/>
      <c r="R21" s="81"/>
      <c r="T21" s="81"/>
    </row>
    <row r="22" spans="1:21" ht="81.599999999999994" customHeight="1">
      <c r="A22" s="128" t="s">
        <v>198</v>
      </c>
      <c r="B22" s="122" t="s">
        <v>199</v>
      </c>
      <c r="C22" s="126" t="s">
        <v>200</v>
      </c>
      <c r="D22" s="113"/>
      <c r="E22" s="122" t="s">
        <v>197</v>
      </c>
      <c r="F22" s="123">
        <f>'MEM. CÁLCULO'!M112</f>
        <v>8.8000000000000007</v>
      </c>
      <c r="G22" s="124">
        <f>'MEM. CÁLCULO'!F110</f>
        <v>193.48</v>
      </c>
      <c r="H22" s="125">
        <f t="shared" ref="H22" si="5">IF(G22="","",ROUND(G22+(G22*$F$4),2))</f>
        <v>241.35</v>
      </c>
      <c r="I22" s="158">
        <f t="shared" ref="I22" si="6">IF(F22="","",ROUND(F22*H22,2))</f>
        <v>2123.88</v>
      </c>
      <c r="J22" s="403"/>
      <c r="K22" s="404"/>
      <c r="L22" s="161"/>
      <c r="M22" s="81"/>
      <c r="N22" s="155"/>
      <c r="O22" s="81"/>
      <c r="P22" s="155"/>
      <c r="Q22" s="81"/>
      <c r="R22" s="81"/>
      <c r="U22" s="94"/>
    </row>
    <row r="23" spans="1:21" ht="19.95" customHeight="1">
      <c r="A23" s="128"/>
      <c r="B23" s="122"/>
      <c r="C23" s="126"/>
      <c r="D23" s="113"/>
      <c r="E23" s="122"/>
      <c r="F23" s="123"/>
      <c r="G23" s="124"/>
      <c r="H23" s="125"/>
      <c r="I23" s="162"/>
      <c r="J23" s="403"/>
      <c r="K23" s="404"/>
      <c r="L23" s="161"/>
      <c r="M23" s="81"/>
      <c r="N23" s="155"/>
      <c r="O23" s="81"/>
      <c r="P23" s="155"/>
      <c r="Q23" s="81"/>
      <c r="R23" s="81"/>
      <c r="U23" s="94"/>
    </row>
    <row r="24" spans="1:21" ht="17.399999999999999" customHeight="1">
      <c r="A24" s="129"/>
      <c r="B24" s="122"/>
      <c r="C24" s="126"/>
      <c r="D24" s="113"/>
      <c r="E24" s="127"/>
      <c r="F24" s="123"/>
      <c r="G24" s="124"/>
      <c r="H24" s="125"/>
      <c r="I24" s="162"/>
      <c r="J24" s="403"/>
      <c r="K24" s="404"/>
      <c r="R24" s="81"/>
      <c r="T24" s="81"/>
    </row>
    <row r="25" spans="1:21">
      <c r="A25" s="130">
        <v>2</v>
      </c>
      <c r="B25" s="131"/>
      <c r="C25" s="132" t="s">
        <v>201</v>
      </c>
      <c r="D25" s="118">
        <f>SUM(I26:I34)</f>
        <v>42032.83</v>
      </c>
      <c r="E25" s="116"/>
      <c r="F25" s="119"/>
      <c r="G25" s="133"/>
      <c r="H25" s="134" t="str">
        <f t="shared" ref="H25:H26" si="7">IF(G25="","",ROUND(G25+(G25*$F$4),2))</f>
        <v/>
      </c>
      <c r="I25" s="163"/>
      <c r="J25" s="401"/>
      <c r="K25" s="402"/>
      <c r="R25" s="81"/>
      <c r="T25" s="81"/>
    </row>
    <row r="26" spans="1:21" ht="26.4">
      <c r="A26" s="128" t="s">
        <v>16</v>
      </c>
      <c r="B26" s="122" t="s">
        <v>202</v>
      </c>
      <c r="C26" s="112" t="s">
        <v>203</v>
      </c>
      <c r="D26" s="113"/>
      <c r="E26" s="122" t="s">
        <v>161</v>
      </c>
      <c r="F26" s="123">
        <f>'MEM. CÁLCULO'!M121</f>
        <v>1</v>
      </c>
      <c r="G26" s="124">
        <f>'MEM. CÁLCULO'!F119</f>
        <v>873.6</v>
      </c>
      <c r="H26" s="125">
        <f t="shared" si="7"/>
        <v>1089.73</v>
      </c>
      <c r="I26" s="158">
        <f t="shared" ref="I26" si="8">IF(F26="","",ROUND(F26*H26,2))</f>
        <v>1089.73</v>
      </c>
      <c r="J26" s="403"/>
      <c r="K26" s="404"/>
      <c r="R26" s="81"/>
      <c r="T26" s="81"/>
    </row>
    <row r="27" spans="1:21" ht="73.95" customHeight="1">
      <c r="A27" s="128"/>
      <c r="B27" s="122"/>
      <c r="C27" s="126" t="s">
        <v>979</v>
      </c>
      <c r="D27" s="113"/>
      <c r="E27" s="122"/>
      <c r="F27" s="123"/>
      <c r="G27" s="124"/>
      <c r="H27" s="125"/>
      <c r="I27" s="158"/>
      <c r="J27" s="403"/>
      <c r="K27" s="404"/>
      <c r="R27" s="81"/>
      <c r="T27" s="81"/>
    </row>
    <row r="28" spans="1:21" ht="26.4">
      <c r="A28" s="128" t="s">
        <v>20</v>
      </c>
      <c r="B28" s="122" t="s">
        <v>205</v>
      </c>
      <c r="C28" s="112" t="s">
        <v>206</v>
      </c>
      <c r="D28" s="113"/>
      <c r="E28" s="127" t="s">
        <v>190</v>
      </c>
      <c r="F28" s="123">
        <f>'MEM. CÁLCULO'!M126</f>
        <v>80</v>
      </c>
      <c r="G28" s="124">
        <f>'MEM. CÁLCULO'!F124</f>
        <v>79.09</v>
      </c>
      <c r="H28" s="125">
        <f t="shared" ref="H28:H34" si="9">IF(G28="","",ROUND(G28+(G28*$F$4),2))</f>
        <v>98.66</v>
      </c>
      <c r="I28" s="158">
        <f t="shared" ref="I28:I34" si="10">IF(F28="","",ROUND(F28*H28,2))</f>
        <v>7892.8</v>
      </c>
      <c r="J28" s="403"/>
      <c r="K28" s="404"/>
      <c r="R28" s="81"/>
      <c r="T28" s="81"/>
    </row>
    <row r="29" spans="1:21">
      <c r="A29" s="128" t="s">
        <v>24</v>
      </c>
      <c r="B29" s="122" t="s">
        <v>208</v>
      </c>
      <c r="C29" s="112" t="s">
        <v>209</v>
      </c>
      <c r="D29" s="113"/>
      <c r="E29" s="127" t="s">
        <v>210</v>
      </c>
      <c r="F29" s="123">
        <v>1</v>
      </c>
      <c r="G29" s="124">
        <f>'MEM. CÁLCULO'!F129</f>
        <v>2020.53</v>
      </c>
      <c r="H29" s="125">
        <f t="shared" si="9"/>
        <v>2520.41</v>
      </c>
      <c r="I29" s="158">
        <f t="shared" si="10"/>
        <v>2520.41</v>
      </c>
      <c r="J29" s="403"/>
      <c r="K29" s="404"/>
      <c r="R29" s="81"/>
      <c r="T29" s="81"/>
    </row>
    <row r="30" spans="1:21">
      <c r="A30" s="128" t="s">
        <v>28</v>
      </c>
      <c r="B30" s="122" t="s">
        <v>213</v>
      </c>
      <c r="C30" s="112" t="s">
        <v>214</v>
      </c>
      <c r="D30" s="113"/>
      <c r="E30" s="127" t="s">
        <v>215</v>
      </c>
      <c r="F30" s="123">
        <f>'MEM. CÁLCULO'!M136</f>
        <v>2</v>
      </c>
      <c r="G30" s="124">
        <f>'MEM. CÁLCULO'!F134</f>
        <v>1480.18</v>
      </c>
      <c r="H30" s="125">
        <f t="shared" si="9"/>
        <v>1846.38</v>
      </c>
      <c r="I30" s="158">
        <f t="shared" si="10"/>
        <v>3692.76</v>
      </c>
      <c r="J30" s="403"/>
      <c r="K30" s="404"/>
      <c r="R30" s="81"/>
      <c r="T30" s="81"/>
    </row>
    <row r="31" spans="1:21">
      <c r="A31" s="128" t="s">
        <v>32</v>
      </c>
      <c r="B31" s="122" t="s">
        <v>217</v>
      </c>
      <c r="C31" s="112" t="s">
        <v>218</v>
      </c>
      <c r="D31" s="113"/>
      <c r="E31" s="127" t="s">
        <v>215</v>
      </c>
      <c r="F31" s="123">
        <f>'MEM. CÁLCULO'!M141</f>
        <v>6</v>
      </c>
      <c r="G31" s="124">
        <f>'MEM. CÁLCULO'!F139</f>
        <v>2180.8200000000002</v>
      </c>
      <c r="H31" s="125">
        <f t="shared" si="9"/>
        <v>2720.35</v>
      </c>
      <c r="I31" s="158">
        <f t="shared" si="10"/>
        <v>16322.1</v>
      </c>
      <c r="J31" s="403"/>
      <c r="K31" s="404"/>
      <c r="R31" s="81"/>
      <c r="T31" s="81"/>
    </row>
    <row r="32" spans="1:21">
      <c r="A32" s="128" t="s">
        <v>220</v>
      </c>
      <c r="B32" s="122" t="s">
        <v>221</v>
      </c>
      <c r="C32" s="112" t="s">
        <v>222</v>
      </c>
      <c r="D32" s="113"/>
      <c r="E32" s="127" t="s">
        <v>215</v>
      </c>
      <c r="F32" s="123">
        <f>'MEM. CÁLCULO'!M146</f>
        <v>2</v>
      </c>
      <c r="G32" s="124">
        <f>'MEM. CÁLCULO'!F144</f>
        <v>1730.34</v>
      </c>
      <c r="H32" s="125">
        <f t="shared" si="9"/>
        <v>2158.4299999999998</v>
      </c>
      <c r="I32" s="158">
        <f t="shared" si="10"/>
        <v>4316.8599999999997</v>
      </c>
      <c r="J32" s="403"/>
      <c r="K32" s="404"/>
      <c r="R32" s="81"/>
      <c r="T32" s="81"/>
    </row>
    <row r="33" spans="1:20">
      <c r="A33" s="128" t="s">
        <v>224</v>
      </c>
      <c r="B33" s="122" t="s">
        <v>225</v>
      </c>
      <c r="C33" s="112" t="s">
        <v>226</v>
      </c>
      <c r="D33" s="113"/>
      <c r="E33" s="127" t="s">
        <v>215</v>
      </c>
      <c r="F33" s="123">
        <f>'MEM. CÁLCULO'!M151</f>
        <v>2</v>
      </c>
      <c r="G33" s="124">
        <f>'MEM. CÁLCULO'!F149</f>
        <v>1808.2</v>
      </c>
      <c r="H33" s="125">
        <f t="shared" si="9"/>
        <v>2255.5500000000002</v>
      </c>
      <c r="I33" s="158">
        <f t="shared" si="10"/>
        <v>4511.1000000000004</v>
      </c>
      <c r="J33" s="403"/>
      <c r="K33" s="404"/>
      <c r="R33" s="81"/>
      <c r="T33" s="81"/>
    </row>
    <row r="34" spans="1:20">
      <c r="A34" s="128" t="s">
        <v>228</v>
      </c>
      <c r="B34" s="122" t="s">
        <v>229</v>
      </c>
      <c r="C34" s="126" t="s">
        <v>980</v>
      </c>
      <c r="D34" s="113"/>
      <c r="E34" s="127" t="s">
        <v>215</v>
      </c>
      <c r="F34" s="123">
        <v>1</v>
      </c>
      <c r="G34" s="124">
        <f>'MEM. CÁLCULO'!F155</f>
        <v>1352.47</v>
      </c>
      <c r="H34" s="125">
        <f t="shared" si="9"/>
        <v>1687.07</v>
      </c>
      <c r="I34" s="158">
        <f t="shared" si="10"/>
        <v>1687.07</v>
      </c>
      <c r="J34" s="403"/>
      <c r="K34" s="404"/>
      <c r="R34" s="81"/>
      <c r="T34" s="81"/>
    </row>
    <row r="35" spans="1:20" ht="297" customHeight="1">
      <c r="A35" s="128"/>
      <c r="B35" s="122"/>
      <c r="C35" s="126" t="s">
        <v>981</v>
      </c>
      <c r="D35" s="113"/>
      <c r="E35" s="127"/>
      <c r="F35" s="123"/>
      <c r="G35" s="124"/>
      <c r="H35" s="125"/>
      <c r="I35" s="162"/>
      <c r="J35" s="403"/>
      <c r="K35" s="404"/>
      <c r="R35" s="81"/>
      <c r="T35" s="81"/>
    </row>
    <row r="36" spans="1:20">
      <c r="A36" s="129"/>
      <c r="B36" s="135"/>
      <c r="C36" s="136"/>
      <c r="D36" s="137"/>
      <c r="E36" s="127"/>
      <c r="F36" s="123"/>
      <c r="G36" s="124"/>
      <c r="H36" s="125" t="str">
        <f t="shared" si="0"/>
        <v/>
      </c>
      <c r="I36" s="164"/>
      <c r="J36" s="403"/>
      <c r="K36" s="404"/>
      <c r="R36" s="81"/>
      <c r="T36" s="81"/>
    </row>
    <row r="37" spans="1:20">
      <c r="A37" s="130">
        <v>3</v>
      </c>
      <c r="B37" s="138"/>
      <c r="C37" s="132" t="s">
        <v>982</v>
      </c>
      <c r="D37" s="118">
        <f>I18+D39+D54+D60+D78+D99+D135+D162+D191+D204</f>
        <v>451444.88000000006</v>
      </c>
      <c r="E37" s="116"/>
      <c r="F37" s="119"/>
      <c r="G37" s="133"/>
      <c r="H37" s="134" t="str">
        <f t="shared" si="0"/>
        <v/>
      </c>
      <c r="I37" s="163"/>
      <c r="J37" s="401"/>
      <c r="K37" s="402"/>
      <c r="R37" s="81"/>
      <c r="T37" s="81"/>
    </row>
    <row r="38" spans="1:20">
      <c r="A38" s="121"/>
      <c r="B38" s="127"/>
      <c r="C38" s="112"/>
      <c r="D38" s="113"/>
      <c r="E38" s="127"/>
      <c r="F38" s="123"/>
      <c r="G38" s="124"/>
      <c r="H38" s="125"/>
      <c r="I38" s="158"/>
      <c r="J38" s="403"/>
      <c r="K38" s="404"/>
      <c r="R38" s="81"/>
      <c r="T38" s="81"/>
    </row>
    <row r="39" spans="1:20">
      <c r="A39" s="139" t="s">
        <v>36</v>
      </c>
      <c r="B39" s="135"/>
      <c r="C39" s="140" t="s">
        <v>233</v>
      </c>
      <c r="D39" s="141">
        <f>SUM(I40:I51)</f>
        <v>86576.450000000012</v>
      </c>
      <c r="E39" s="127"/>
      <c r="F39" s="123"/>
      <c r="G39" s="124"/>
      <c r="H39" s="125"/>
      <c r="I39" s="158"/>
      <c r="J39" s="403"/>
      <c r="K39" s="404"/>
      <c r="R39" s="81"/>
      <c r="T39" s="81"/>
    </row>
    <row r="40" spans="1:20" ht="140.4" customHeight="1">
      <c r="A40" s="128" t="s">
        <v>40</v>
      </c>
      <c r="B40" s="122" t="s">
        <v>234</v>
      </c>
      <c r="C40" s="126" t="s">
        <v>235</v>
      </c>
      <c r="D40" s="113"/>
      <c r="E40" s="127" t="s">
        <v>236</v>
      </c>
      <c r="F40" s="123">
        <f>'MEM. CÁLCULO'!M175</f>
        <v>13.83</v>
      </c>
      <c r="G40" s="124">
        <f>'MEM. CÁLCULO'!F166</f>
        <v>281.05</v>
      </c>
      <c r="H40" s="125">
        <f t="shared" si="0"/>
        <v>350.58</v>
      </c>
      <c r="I40" s="158">
        <f t="shared" ref="I40:I42" si="11">IF(F40="","",ROUND(F40*H40,2))</f>
        <v>4848.5200000000004</v>
      </c>
      <c r="J40" s="403"/>
      <c r="K40" s="404"/>
      <c r="L40" s="165"/>
      <c r="R40" s="81"/>
      <c r="T40" s="81"/>
    </row>
    <row r="41" spans="1:20">
      <c r="A41" s="128"/>
      <c r="B41" s="122"/>
      <c r="C41" s="126"/>
      <c r="D41" s="113"/>
      <c r="E41" s="127"/>
      <c r="F41" s="123"/>
      <c r="G41" s="124"/>
      <c r="H41" s="125"/>
      <c r="I41" s="158"/>
      <c r="J41" s="403"/>
      <c r="K41" s="404"/>
      <c r="R41" s="81"/>
      <c r="T41" s="81"/>
    </row>
    <row r="42" spans="1:20" ht="27" customHeight="1">
      <c r="A42" s="128" t="s">
        <v>43</v>
      </c>
      <c r="B42" s="122">
        <v>96523</v>
      </c>
      <c r="C42" s="126" t="s">
        <v>243</v>
      </c>
      <c r="D42" s="113"/>
      <c r="E42" s="127" t="s">
        <v>236</v>
      </c>
      <c r="F42" s="123">
        <f>'MEM. CÁLCULO'!M180</f>
        <v>18.399999999999999</v>
      </c>
      <c r="G42" s="124">
        <f>'MEM. CÁLCULO'!F178</f>
        <v>107.71</v>
      </c>
      <c r="H42" s="125">
        <f t="shared" si="0"/>
        <v>134.36000000000001</v>
      </c>
      <c r="I42" s="158">
        <f t="shared" si="11"/>
        <v>2472.2199999999998</v>
      </c>
      <c r="J42" s="403"/>
      <c r="K42" s="404"/>
      <c r="R42" s="81"/>
      <c r="T42" s="81"/>
    </row>
    <row r="43" spans="1:20" ht="45.6" customHeight="1">
      <c r="A43" s="128"/>
      <c r="B43" s="122"/>
      <c r="C43" s="126" t="s">
        <v>983</v>
      </c>
      <c r="D43" s="113"/>
      <c r="E43" s="127"/>
      <c r="F43" s="123"/>
      <c r="G43" s="124"/>
      <c r="H43" s="125"/>
      <c r="I43" s="158"/>
      <c r="J43" s="403"/>
      <c r="K43" s="404"/>
      <c r="R43" s="81"/>
      <c r="T43" s="81"/>
    </row>
    <row r="44" spans="1:20" ht="96.6" customHeight="1">
      <c r="A44" s="128" t="s">
        <v>47</v>
      </c>
      <c r="B44" s="122">
        <v>96527</v>
      </c>
      <c r="C44" s="126" t="s">
        <v>245</v>
      </c>
      <c r="D44" s="113"/>
      <c r="E44" s="127" t="s">
        <v>236</v>
      </c>
      <c r="F44" s="123">
        <f>'MEM. CÁLCULO'!M191</f>
        <v>20.92</v>
      </c>
      <c r="G44" s="124">
        <f>'MEM. CÁLCULO'!F183</f>
        <v>118.4</v>
      </c>
      <c r="H44" s="125">
        <f t="shared" ref="H44" si="12">IF(G44="","",ROUND(G44+(G44*$F$4),2))</f>
        <v>147.69</v>
      </c>
      <c r="I44" s="158">
        <f t="shared" ref="I44" si="13">IF(F44="","",ROUND(F44*H44,2))</f>
        <v>3089.67</v>
      </c>
      <c r="J44" s="403"/>
      <c r="K44" s="404"/>
      <c r="R44" s="81"/>
      <c r="T44" s="81"/>
    </row>
    <row r="45" spans="1:20" ht="119.4" customHeight="1">
      <c r="A45" s="128" t="s">
        <v>50</v>
      </c>
      <c r="B45" s="122" t="s">
        <v>247</v>
      </c>
      <c r="C45" s="142" t="s">
        <v>248</v>
      </c>
      <c r="D45" s="113"/>
      <c r="E45" s="127" t="s">
        <v>197</v>
      </c>
      <c r="F45" s="123">
        <f>'MEM. CÁLCULO'!M203</f>
        <v>37.130000000000003</v>
      </c>
      <c r="G45" s="124">
        <f>'MEM. CÁLCULO'!F194</f>
        <v>26.06</v>
      </c>
      <c r="H45" s="125">
        <f t="shared" ref="H45:H51" si="14">IF(G45="","",ROUND(G45+(G45*$F$4),2))</f>
        <v>32.51</v>
      </c>
      <c r="I45" s="158">
        <f t="shared" ref="I45:I51" si="15">IF(F45="","",ROUND(F45*H45,2))</f>
        <v>1207.0999999999999</v>
      </c>
      <c r="J45" s="403"/>
      <c r="K45" s="404"/>
    </row>
    <row r="46" spans="1:20" ht="39.6">
      <c r="A46" s="128"/>
      <c r="B46" s="122"/>
      <c r="C46" s="142" t="s">
        <v>984</v>
      </c>
      <c r="D46" s="113"/>
      <c r="E46" s="127"/>
      <c r="F46" s="123"/>
      <c r="G46" s="124"/>
      <c r="H46" s="125"/>
      <c r="I46" s="158"/>
      <c r="J46" s="403"/>
      <c r="K46" s="404"/>
    </row>
    <row r="47" spans="1:20" ht="26.4">
      <c r="A47" s="128" t="s">
        <v>249</v>
      </c>
      <c r="B47" s="122" t="s">
        <v>250</v>
      </c>
      <c r="C47" s="142" t="s">
        <v>251</v>
      </c>
      <c r="D47" s="113"/>
      <c r="E47" s="122" t="s">
        <v>236</v>
      </c>
      <c r="F47" s="123">
        <f>'MEM. CÁLCULO'!M208</f>
        <v>4.5999999999999996</v>
      </c>
      <c r="G47" s="124">
        <f>'MEM. CÁLCULO'!F206</f>
        <v>4550.13</v>
      </c>
      <c r="H47" s="125">
        <f t="shared" si="14"/>
        <v>5675.83</v>
      </c>
      <c r="I47" s="158">
        <f t="shared" si="15"/>
        <v>26108.82</v>
      </c>
      <c r="J47" s="403"/>
      <c r="K47" s="404"/>
      <c r="R47" s="81"/>
      <c r="T47" s="81"/>
    </row>
    <row r="48" spans="1:20" ht="171.6">
      <c r="A48" s="128"/>
      <c r="B48" s="122"/>
      <c r="C48" s="142" t="s">
        <v>985</v>
      </c>
      <c r="D48" s="113"/>
      <c r="E48" s="122"/>
      <c r="F48" s="123"/>
      <c r="G48" s="124"/>
      <c r="H48" s="125"/>
      <c r="I48" s="158"/>
      <c r="J48" s="403"/>
      <c r="K48" s="404"/>
      <c r="R48" s="81"/>
      <c r="T48" s="81"/>
    </row>
    <row r="49" spans="1:20" ht="98.4" customHeight="1">
      <c r="A49" s="128" t="s">
        <v>252</v>
      </c>
      <c r="B49" s="122" t="s">
        <v>253</v>
      </c>
      <c r="C49" s="142" t="s">
        <v>254</v>
      </c>
      <c r="D49" s="113"/>
      <c r="E49" s="122" t="s">
        <v>236</v>
      </c>
      <c r="F49" s="123">
        <f>'MEM. CÁLCULO'!M219</f>
        <v>8.36</v>
      </c>
      <c r="G49" s="124">
        <f>'MEM. CÁLCULO'!F211</f>
        <v>4531.75</v>
      </c>
      <c r="H49" s="125">
        <f t="shared" si="14"/>
        <v>5652.9</v>
      </c>
      <c r="I49" s="158">
        <f t="shared" si="15"/>
        <v>47258.239999999998</v>
      </c>
      <c r="J49" s="403"/>
      <c r="K49" s="404"/>
      <c r="R49" s="81"/>
      <c r="T49" s="81"/>
    </row>
    <row r="50" spans="1:20" ht="171.6">
      <c r="A50" s="128"/>
      <c r="B50" s="122"/>
      <c r="C50" s="142" t="s">
        <v>985</v>
      </c>
      <c r="D50" s="113"/>
      <c r="E50" s="122"/>
      <c r="F50" s="123"/>
      <c r="G50" s="124"/>
      <c r="H50" s="125"/>
      <c r="I50" s="158"/>
      <c r="J50" s="403"/>
      <c r="K50" s="404"/>
      <c r="L50" s="165"/>
      <c r="R50" s="81"/>
      <c r="T50" s="81"/>
    </row>
    <row r="51" spans="1:20" ht="84.6" customHeight="1">
      <c r="A51" s="128" t="s">
        <v>256</v>
      </c>
      <c r="B51" s="122" t="s">
        <v>257</v>
      </c>
      <c r="C51" s="126" t="s">
        <v>258</v>
      </c>
      <c r="D51" s="113"/>
      <c r="E51" s="122" t="s">
        <v>236</v>
      </c>
      <c r="F51" s="123">
        <f>'MEM. CÁLCULO'!M227</f>
        <v>26.36</v>
      </c>
      <c r="G51" s="124">
        <f>'MEM. CÁLCULO'!F222</f>
        <v>48.41</v>
      </c>
      <c r="H51" s="125">
        <f t="shared" si="14"/>
        <v>60.39</v>
      </c>
      <c r="I51" s="158">
        <f t="shared" si="15"/>
        <v>1591.88</v>
      </c>
      <c r="J51" s="403"/>
      <c r="K51" s="404"/>
      <c r="R51" s="81"/>
      <c r="T51" s="81"/>
    </row>
    <row r="52" spans="1:20" ht="52.8">
      <c r="A52" s="128"/>
      <c r="B52" s="122"/>
      <c r="C52" s="126" t="s">
        <v>986</v>
      </c>
      <c r="D52" s="113"/>
      <c r="E52" s="122"/>
      <c r="F52" s="123"/>
      <c r="G52" s="124"/>
      <c r="H52" s="125"/>
      <c r="I52" s="158"/>
      <c r="J52" s="403"/>
      <c r="K52" s="404"/>
      <c r="R52" s="81"/>
      <c r="T52" s="81"/>
    </row>
    <row r="53" spans="1:20">
      <c r="A53" s="121"/>
      <c r="B53" s="127"/>
      <c r="C53" s="112"/>
      <c r="D53" s="113"/>
      <c r="E53" s="127"/>
      <c r="F53" s="123"/>
      <c r="G53" s="124"/>
      <c r="H53" s="125"/>
      <c r="I53" s="158"/>
      <c r="J53" s="403"/>
      <c r="K53" s="404"/>
      <c r="R53" s="81"/>
      <c r="T53" s="81"/>
    </row>
    <row r="54" spans="1:20">
      <c r="A54" s="139" t="s">
        <v>261</v>
      </c>
      <c r="B54" s="135"/>
      <c r="C54" s="140" t="s">
        <v>987</v>
      </c>
      <c r="D54" s="141">
        <f>SUM(I55:I57)</f>
        <v>43462.26</v>
      </c>
      <c r="E54" s="127"/>
      <c r="F54" s="123"/>
      <c r="G54" s="124"/>
      <c r="H54" s="125"/>
      <c r="I54" s="158"/>
      <c r="J54" s="403"/>
      <c r="K54" s="404"/>
      <c r="R54" s="81"/>
      <c r="T54" s="81"/>
    </row>
    <row r="55" spans="1:20" ht="26.4">
      <c r="A55" s="128" t="s">
        <v>263</v>
      </c>
      <c r="B55" s="122" t="s">
        <v>264</v>
      </c>
      <c r="C55" s="142" t="s">
        <v>265</v>
      </c>
      <c r="D55" s="113"/>
      <c r="E55" s="122" t="s">
        <v>236</v>
      </c>
      <c r="F55" s="123">
        <f>'MEM. CÁLCULO'!M234</f>
        <v>2.64</v>
      </c>
      <c r="G55" s="124">
        <f>'MEM. CÁLCULO'!F232</f>
        <v>3300.95</v>
      </c>
      <c r="H55" s="125">
        <f t="shared" ref="H55:H75" si="16">IF(G55="","",ROUND(G55+(G55*$F$4),2))</f>
        <v>4117.6099999999997</v>
      </c>
      <c r="I55" s="158">
        <f t="shared" ref="I55:I57" si="17">IF(F55="","",ROUND(F55*H55,2))</f>
        <v>10870.49</v>
      </c>
      <c r="J55" s="403"/>
      <c r="K55" s="404"/>
      <c r="R55" s="81"/>
      <c r="T55" s="81"/>
    </row>
    <row r="56" spans="1:20" ht="85.2" customHeight="1">
      <c r="A56" s="128" t="s">
        <v>267</v>
      </c>
      <c r="B56" s="122" t="s">
        <v>268</v>
      </c>
      <c r="C56" s="142" t="s">
        <v>269</v>
      </c>
      <c r="D56" s="113"/>
      <c r="E56" s="122" t="s">
        <v>236</v>
      </c>
      <c r="F56" s="123">
        <f>'MEM. CÁLCULO'!M243</f>
        <v>6.89</v>
      </c>
      <c r="G56" s="124">
        <f>'MEM. CÁLCULO'!F237</f>
        <v>2240.29</v>
      </c>
      <c r="H56" s="125">
        <f t="shared" si="16"/>
        <v>2794.54</v>
      </c>
      <c r="I56" s="158">
        <f t="shared" si="17"/>
        <v>19254.38</v>
      </c>
      <c r="J56" s="403"/>
      <c r="K56" s="404"/>
      <c r="R56" s="81"/>
      <c r="T56" s="81"/>
    </row>
    <row r="57" spans="1:20" ht="79.2" customHeight="1">
      <c r="A57" s="128" t="s">
        <v>271</v>
      </c>
      <c r="B57" s="122" t="s">
        <v>272</v>
      </c>
      <c r="C57" s="142" t="s">
        <v>273</v>
      </c>
      <c r="D57" s="113"/>
      <c r="E57" s="127" t="s">
        <v>197</v>
      </c>
      <c r="F57" s="123">
        <f>'MEM. CÁLCULO'!M252</f>
        <v>63.8</v>
      </c>
      <c r="G57" s="124">
        <f>'MEM. CÁLCULO'!F247</f>
        <v>167.59</v>
      </c>
      <c r="H57" s="125">
        <f t="shared" si="16"/>
        <v>209.05</v>
      </c>
      <c r="I57" s="158">
        <f t="shared" si="17"/>
        <v>13337.39</v>
      </c>
      <c r="J57" s="403"/>
      <c r="K57" s="404"/>
      <c r="R57" s="81"/>
      <c r="T57" s="81"/>
    </row>
    <row r="58" spans="1:20" ht="132">
      <c r="A58" s="121"/>
      <c r="B58" s="122"/>
      <c r="C58" s="143" t="s">
        <v>988</v>
      </c>
      <c r="D58" s="144"/>
      <c r="E58" s="127"/>
      <c r="F58" s="123"/>
      <c r="G58" s="124"/>
      <c r="H58" s="125"/>
      <c r="I58" s="158"/>
      <c r="J58" s="403"/>
      <c r="K58" s="404"/>
      <c r="R58" s="81"/>
      <c r="T58" s="81"/>
    </row>
    <row r="59" spans="1:20">
      <c r="A59" s="121"/>
      <c r="B59" s="127"/>
      <c r="C59" s="145"/>
      <c r="D59" s="146"/>
      <c r="E59" s="127"/>
      <c r="F59" s="123"/>
      <c r="G59" s="124"/>
      <c r="H59" s="125"/>
      <c r="I59" s="158"/>
      <c r="J59" s="403"/>
      <c r="K59" s="404"/>
      <c r="R59" s="81"/>
      <c r="T59" s="81"/>
    </row>
    <row r="60" spans="1:20">
      <c r="A60" s="147" t="s">
        <v>277</v>
      </c>
      <c r="B60" s="148"/>
      <c r="C60" s="149" t="s">
        <v>278</v>
      </c>
      <c r="D60" s="150">
        <f>SUM(I61:I75)</f>
        <v>62891.779999999992</v>
      </c>
      <c r="E60" s="127"/>
      <c r="F60" s="123"/>
      <c r="G60" s="124"/>
      <c r="H60" s="125"/>
      <c r="I60" s="158"/>
      <c r="J60" s="403"/>
      <c r="K60" s="404"/>
      <c r="R60" s="81"/>
      <c r="T60" s="81"/>
    </row>
    <row r="61" spans="1:20" ht="116.4" customHeight="1">
      <c r="A61" s="128" t="s">
        <v>279</v>
      </c>
      <c r="B61" s="122" t="s">
        <v>280</v>
      </c>
      <c r="C61" s="126" t="s">
        <v>281</v>
      </c>
      <c r="D61" s="113"/>
      <c r="E61" s="127" t="s">
        <v>197</v>
      </c>
      <c r="F61" s="123">
        <f>'MEM. CÁLCULO'!M266</f>
        <v>242.8</v>
      </c>
      <c r="G61" s="124">
        <f>'MEM. CÁLCULO'!F257</f>
        <v>73.540000000000006</v>
      </c>
      <c r="H61" s="125">
        <f t="shared" ref="H61" si="18">IF(G61="","",ROUND(G61+(G61*$F$4),2))</f>
        <v>91.73</v>
      </c>
      <c r="I61" s="158">
        <f t="shared" ref="I61" si="19">IF(F61="","",ROUND(F61*H61,2))</f>
        <v>22272.04</v>
      </c>
      <c r="J61" s="403"/>
      <c r="K61" s="404"/>
      <c r="R61" s="81"/>
      <c r="T61" s="81"/>
    </row>
    <row r="62" spans="1:20">
      <c r="A62" s="121"/>
      <c r="B62" s="122"/>
      <c r="C62" s="112"/>
      <c r="D62" s="113"/>
      <c r="E62" s="127"/>
      <c r="F62" s="123"/>
      <c r="G62" s="124"/>
      <c r="H62" s="125"/>
      <c r="I62" s="158"/>
      <c r="J62" s="403"/>
      <c r="K62" s="404"/>
      <c r="R62" s="81"/>
      <c r="T62" s="81"/>
    </row>
    <row r="63" spans="1:20" ht="105" customHeight="1">
      <c r="A63" s="128" t="s">
        <v>282</v>
      </c>
      <c r="B63" s="122" t="s">
        <v>283</v>
      </c>
      <c r="C63" s="126" t="s">
        <v>284</v>
      </c>
      <c r="D63" s="113"/>
      <c r="E63" s="127" t="s">
        <v>197</v>
      </c>
      <c r="F63" s="123">
        <f>'MEM. CÁLCULO'!M277</f>
        <v>21.52</v>
      </c>
      <c r="G63" s="124">
        <f>'MEM. CÁLCULO'!F269</f>
        <v>205.94</v>
      </c>
      <c r="H63" s="125">
        <f t="shared" ref="H63" si="20">IF(G63="","",ROUND(G63+(G63*$F$4),2))</f>
        <v>256.89</v>
      </c>
      <c r="I63" s="158">
        <f t="shared" ref="I63" si="21">IF(F63="","",ROUND(F63*H63,2))</f>
        <v>5528.27</v>
      </c>
      <c r="J63" s="403"/>
      <c r="K63" s="404"/>
      <c r="R63" s="81"/>
      <c r="T63" s="81"/>
    </row>
    <row r="64" spans="1:20">
      <c r="A64" s="128"/>
      <c r="B64" s="122"/>
      <c r="C64" s="126"/>
      <c r="D64" s="113"/>
      <c r="E64" s="127"/>
      <c r="F64" s="123"/>
      <c r="G64" s="124"/>
      <c r="H64" s="125"/>
      <c r="I64" s="158"/>
      <c r="J64" s="403"/>
      <c r="K64" s="404"/>
      <c r="R64" s="81"/>
      <c r="T64" s="81"/>
    </row>
    <row r="65" spans="1:20" ht="80.400000000000006" customHeight="1">
      <c r="A65" s="128" t="s">
        <v>989</v>
      </c>
      <c r="B65" s="122" t="s">
        <v>289</v>
      </c>
      <c r="C65" s="142" t="s">
        <v>290</v>
      </c>
      <c r="D65" s="113"/>
      <c r="E65" s="127" t="s">
        <v>197</v>
      </c>
      <c r="F65" s="123">
        <f>'MEM. CÁLCULO'!M286</f>
        <v>19.38</v>
      </c>
      <c r="G65" s="124">
        <f>'MEM. CÁLCULO'!F280</f>
        <v>419.18</v>
      </c>
      <c r="H65" s="125">
        <f t="shared" ref="H65:H71" si="22">IF(G65="","",ROUND(G65+(G65*$F$4),2))</f>
        <v>522.89</v>
      </c>
      <c r="I65" s="158">
        <f t="shared" ref="I65:I71" si="23">IF(F65="","",ROUND(F65*H65,2))</f>
        <v>10133.61</v>
      </c>
      <c r="J65" s="403"/>
      <c r="K65" s="404"/>
      <c r="R65" s="81"/>
      <c r="T65" s="81"/>
    </row>
    <row r="66" spans="1:20">
      <c r="A66" s="128"/>
      <c r="B66" s="122"/>
      <c r="C66" s="142"/>
      <c r="D66" s="113"/>
      <c r="E66" s="127"/>
      <c r="F66" s="123"/>
      <c r="G66" s="124"/>
      <c r="H66" s="125"/>
      <c r="I66" s="158"/>
      <c r="J66" s="403"/>
      <c r="K66" s="404"/>
      <c r="R66" s="81"/>
      <c r="T66" s="81"/>
    </row>
    <row r="67" spans="1:20" ht="61.2" customHeight="1">
      <c r="A67" s="128" t="s">
        <v>294</v>
      </c>
      <c r="B67" s="167" t="str">
        <f>'MEM. CÁLCULO'!C288</f>
        <v>COMP.05</v>
      </c>
      <c r="C67" s="126" t="s">
        <v>295</v>
      </c>
      <c r="D67" s="113"/>
      <c r="E67" s="127" t="s">
        <v>197</v>
      </c>
      <c r="F67" s="123">
        <f>'MEM. CÁLCULO'!M294</f>
        <v>6.8</v>
      </c>
      <c r="G67" s="124">
        <f>'MEM. CÁLCULO'!F289</f>
        <v>875.36</v>
      </c>
      <c r="H67" s="125">
        <f t="shared" si="22"/>
        <v>1091.92</v>
      </c>
      <c r="I67" s="158">
        <f t="shared" si="23"/>
        <v>7425.06</v>
      </c>
      <c r="J67" s="403"/>
      <c r="K67" s="404"/>
      <c r="R67" s="81"/>
      <c r="T67" s="81"/>
    </row>
    <row r="68" spans="1:20">
      <c r="A68" s="128"/>
      <c r="B68" s="167"/>
      <c r="C68" s="126"/>
      <c r="D68" s="113"/>
      <c r="E68" s="127"/>
      <c r="F68" s="123"/>
      <c r="G68" s="124"/>
      <c r="H68" s="125"/>
      <c r="I68" s="158"/>
      <c r="J68" s="403"/>
      <c r="K68" s="404"/>
      <c r="R68" s="81"/>
      <c r="T68" s="81"/>
    </row>
    <row r="69" spans="1:20" ht="26.4">
      <c r="A69" s="128" t="s">
        <v>298</v>
      </c>
      <c r="B69" s="122" t="s">
        <v>299</v>
      </c>
      <c r="C69" s="126" t="s">
        <v>300</v>
      </c>
      <c r="D69" s="113"/>
      <c r="E69" s="127" t="s">
        <v>161</v>
      </c>
      <c r="F69" s="123">
        <f>'MEM. CÁLCULO'!M303</f>
        <v>39</v>
      </c>
      <c r="G69" s="124">
        <f>'MEM. CÁLCULO'!F297</f>
        <v>25.78</v>
      </c>
      <c r="H69" s="125">
        <f t="shared" si="22"/>
        <v>32.159999999999997</v>
      </c>
      <c r="I69" s="158">
        <f t="shared" si="23"/>
        <v>1254.24</v>
      </c>
      <c r="J69" s="403"/>
      <c r="K69" s="404"/>
      <c r="R69" s="81"/>
      <c r="T69" s="81"/>
    </row>
    <row r="70" spans="1:20" ht="42.6" customHeight="1">
      <c r="A70" s="128" t="s">
        <v>302</v>
      </c>
      <c r="B70" s="122" t="s">
        <v>303</v>
      </c>
      <c r="C70" s="126" t="s">
        <v>304</v>
      </c>
      <c r="D70" s="113"/>
      <c r="E70" s="127" t="s">
        <v>161</v>
      </c>
      <c r="F70" s="123">
        <f>'MEM. CÁLCULO'!M308</f>
        <v>4</v>
      </c>
      <c r="G70" s="124">
        <f>'MEM. CÁLCULO'!F306</f>
        <v>120.25</v>
      </c>
      <c r="H70" s="125">
        <f t="shared" si="22"/>
        <v>150</v>
      </c>
      <c r="I70" s="158">
        <f t="shared" si="23"/>
        <v>600</v>
      </c>
      <c r="J70" s="403"/>
      <c r="K70" s="404"/>
      <c r="R70" s="81"/>
      <c r="T70" s="81"/>
    </row>
    <row r="71" spans="1:20" ht="52.8">
      <c r="A71" s="128" t="s">
        <v>305</v>
      </c>
      <c r="B71" s="167" t="s">
        <v>306</v>
      </c>
      <c r="C71" s="126" t="s">
        <v>307</v>
      </c>
      <c r="D71" s="113"/>
      <c r="E71" s="127" t="s">
        <v>161</v>
      </c>
      <c r="F71" s="123">
        <f>'MEM. CÁLCULO'!M316</f>
        <v>9</v>
      </c>
      <c r="G71" s="124">
        <f>'MEM. CÁLCULO'!F311</f>
        <v>110.54</v>
      </c>
      <c r="H71" s="125">
        <f t="shared" si="22"/>
        <v>137.88999999999999</v>
      </c>
      <c r="I71" s="158">
        <f t="shared" si="23"/>
        <v>1241.01</v>
      </c>
      <c r="J71" s="403"/>
      <c r="K71" s="404"/>
      <c r="R71" s="81"/>
      <c r="T71" s="81"/>
    </row>
    <row r="72" spans="1:20">
      <c r="A72" s="128"/>
      <c r="B72" s="167"/>
      <c r="C72" s="126"/>
      <c r="D72" s="113"/>
      <c r="E72" s="127"/>
      <c r="F72" s="123"/>
      <c r="G72" s="124"/>
      <c r="H72" s="125"/>
      <c r="I72" s="158"/>
      <c r="J72" s="403"/>
      <c r="K72" s="404"/>
      <c r="R72" s="81"/>
      <c r="T72" s="81"/>
    </row>
    <row r="73" spans="1:20" ht="90" customHeight="1">
      <c r="A73" s="128" t="s">
        <v>308</v>
      </c>
      <c r="B73" s="122" t="s">
        <v>309</v>
      </c>
      <c r="C73" s="126" t="s">
        <v>310</v>
      </c>
      <c r="D73" s="113"/>
      <c r="E73" s="127" t="s">
        <v>190</v>
      </c>
      <c r="F73" s="123">
        <f>'MEM. CÁLCULO'!M325</f>
        <v>9.6999999999999993</v>
      </c>
      <c r="G73" s="124">
        <f>'MEM. CÁLCULO'!F319</f>
        <v>196.08</v>
      </c>
      <c r="H73" s="125">
        <f t="shared" si="16"/>
        <v>244.59</v>
      </c>
      <c r="I73" s="158">
        <f t="shared" ref="I73:I75" si="24">IF(F73="","",ROUND(F73*H73,2))</f>
        <v>2372.52</v>
      </c>
      <c r="J73" s="403"/>
      <c r="K73" s="404"/>
      <c r="R73" s="81"/>
      <c r="T73" s="81"/>
    </row>
    <row r="74" spans="1:20" ht="171.6">
      <c r="A74" s="128"/>
      <c r="B74" s="122"/>
      <c r="C74" s="126" t="s">
        <v>990</v>
      </c>
      <c r="D74" s="113"/>
      <c r="E74" s="127"/>
      <c r="F74" s="123"/>
      <c r="G74" s="124"/>
      <c r="H74" s="125"/>
      <c r="I74" s="158"/>
      <c r="J74" s="403"/>
      <c r="K74" s="404"/>
      <c r="R74" s="81"/>
      <c r="T74" s="81"/>
    </row>
    <row r="75" spans="1:20" ht="68.400000000000006" customHeight="1">
      <c r="A75" s="128" t="s">
        <v>313</v>
      </c>
      <c r="B75" s="122" t="s">
        <v>314</v>
      </c>
      <c r="C75" s="126" t="s">
        <v>315</v>
      </c>
      <c r="D75" s="113"/>
      <c r="E75" s="127" t="s">
        <v>190</v>
      </c>
      <c r="F75" s="123">
        <f>'MEM. CÁLCULO'!M334</f>
        <v>12.1</v>
      </c>
      <c r="G75" s="124">
        <f>'MEM. CÁLCULO'!F328</f>
        <v>799.35</v>
      </c>
      <c r="H75" s="125">
        <f t="shared" si="16"/>
        <v>997.11</v>
      </c>
      <c r="I75" s="158">
        <f t="shared" si="24"/>
        <v>12065.03</v>
      </c>
      <c r="J75" s="403"/>
      <c r="K75" s="404"/>
      <c r="R75" s="81"/>
      <c r="T75" s="81"/>
    </row>
    <row r="76" spans="1:20" ht="198">
      <c r="A76" s="128"/>
      <c r="B76" s="122"/>
      <c r="C76" s="126" t="s">
        <v>991</v>
      </c>
      <c r="D76" s="113"/>
      <c r="E76" s="127"/>
      <c r="F76" s="123"/>
      <c r="G76" s="124"/>
      <c r="H76" s="125"/>
      <c r="I76" s="158"/>
      <c r="J76" s="403"/>
      <c r="K76" s="404"/>
      <c r="R76" s="81"/>
      <c r="T76" s="81"/>
    </row>
    <row r="77" spans="1:20">
      <c r="A77" s="121"/>
      <c r="B77" s="127"/>
      <c r="C77" s="112"/>
      <c r="D77" s="113"/>
      <c r="E77" s="127"/>
      <c r="F77" s="123"/>
      <c r="G77" s="124"/>
      <c r="H77" s="125"/>
      <c r="I77" s="158"/>
      <c r="J77" s="403"/>
      <c r="K77" s="404"/>
      <c r="R77" s="81"/>
      <c r="T77" s="81"/>
    </row>
    <row r="78" spans="1:20">
      <c r="A78" s="139" t="s">
        <v>317</v>
      </c>
      <c r="B78" s="135"/>
      <c r="C78" s="140" t="s">
        <v>318</v>
      </c>
      <c r="D78" s="141">
        <f>SUM(I79:I97)</f>
        <v>15694.85</v>
      </c>
      <c r="E78" s="168"/>
      <c r="F78" s="169"/>
      <c r="G78" s="170"/>
      <c r="H78" s="125"/>
      <c r="I78" s="177"/>
      <c r="J78" s="403"/>
      <c r="K78" s="404"/>
      <c r="R78" s="81"/>
      <c r="T78" s="81"/>
    </row>
    <row r="79" spans="1:20" ht="52.8">
      <c r="A79" s="128" t="s">
        <v>319</v>
      </c>
      <c r="B79" s="122" t="s">
        <v>320</v>
      </c>
      <c r="C79" s="142" t="s">
        <v>321</v>
      </c>
      <c r="D79" s="171"/>
      <c r="E79" s="172" t="s">
        <v>161</v>
      </c>
      <c r="F79" s="169">
        <f>'MEM. CÁLCULO'!M341</f>
        <v>7</v>
      </c>
      <c r="G79" s="170">
        <f>'MEM. CÁLCULO'!F339</f>
        <v>27.4</v>
      </c>
      <c r="H79" s="125">
        <f t="shared" ref="H79" si="25">IF(G79="","",ROUND(G79+(G79*$F$4),2))</f>
        <v>34.18</v>
      </c>
      <c r="I79" s="158">
        <f t="shared" ref="I79" si="26">IF(F79="","",ROUND(F79*H79,2))</f>
        <v>239.26</v>
      </c>
      <c r="J79" s="403"/>
      <c r="K79" s="404"/>
      <c r="R79" s="81"/>
      <c r="T79" s="81"/>
    </row>
    <row r="80" spans="1:20" ht="52.8">
      <c r="A80" s="128" t="s">
        <v>328</v>
      </c>
      <c r="B80" s="122" t="s">
        <v>329</v>
      </c>
      <c r="C80" s="142" t="s">
        <v>330</v>
      </c>
      <c r="D80" s="171"/>
      <c r="E80" s="172" t="s">
        <v>322</v>
      </c>
      <c r="F80" s="169">
        <f>'MEM. CÁLCULO'!M348</f>
        <v>15</v>
      </c>
      <c r="G80" s="170">
        <f>'MEM. CÁLCULO'!F346</f>
        <v>24.69</v>
      </c>
      <c r="H80" s="125">
        <f t="shared" ref="H80" si="27">IF(G80="","",ROUND(G80+(G80*$F$4),2))</f>
        <v>30.8</v>
      </c>
      <c r="I80" s="158">
        <f t="shared" ref="I80" si="28">IF(F80="","",ROUND(F80*H80,2))</f>
        <v>462</v>
      </c>
      <c r="J80" s="403"/>
      <c r="K80" s="404"/>
      <c r="R80" s="81"/>
      <c r="T80" s="81"/>
    </row>
    <row r="81" spans="1:20" ht="39.6">
      <c r="A81" s="128" t="s">
        <v>332</v>
      </c>
      <c r="B81" s="122" t="s">
        <v>333</v>
      </c>
      <c r="C81" s="142" t="s">
        <v>334</v>
      </c>
      <c r="D81" s="171"/>
      <c r="E81" s="172" t="s">
        <v>161</v>
      </c>
      <c r="F81" s="169">
        <f>'MEM. CÁLCULO'!M355</f>
        <v>8</v>
      </c>
      <c r="G81" s="170">
        <f>'MEM. CÁLCULO'!F353</f>
        <v>171.51</v>
      </c>
      <c r="H81" s="125">
        <f t="shared" ref="H81:H86" si="29">IF(G81="","",ROUND(G81+(G81*$F$4),2))</f>
        <v>213.94</v>
      </c>
      <c r="I81" s="158">
        <f t="shared" ref="I81:I86" si="30">IF(F81="","",ROUND(F81*H81,2))</f>
        <v>1711.52</v>
      </c>
      <c r="J81" s="403"/>
      <c r="K81" s="404"/>
      <c r="R81" s="81"/>
      <c r="T81" s="81"/>
    </row>
    <row r="82" spans="1:20" ht="26.4">
      <c r="A82" s="128" t="s">
        <v>337</v>
      </c>
      <c r="B82" s="122" t="s">
        <v>338</v>
      </c>
      <c r="C82" s="142" t="s">
        <v>339</v>
      </c>
      <c r="D82" s="171"/>
      <c r="E82" s="172" t="s">
        <v>161</v>
      </c>
      <c r="F82" s="169">
        <f>'MEM. CÁLCULO'!M361</f>
        <v>39</v>
      </c>
      <c r="G82" s="170">
        <f>'MEM. CÁLCULO'!F359</f>
        <v>44.1</v>
      </c>
      <c r="H82" s="125">
        <f t="shared" si="29"/>
        <v>55.01</v>
      </c>
      <c r="I82" s="158">
        <f t="shared" si="30"/>
        <v>2145.39</v>
      </c>
      <c r="J82" s="403"/>
      <c r="K82" s="404"/>
      <c r="R82" s="81"/>
      <c r="T82" s="81"/>
    </row>
    <row r="83" spans="1:20" ht="26.4">
      <c r="A83" s="128" t="s">
        <v>343</v>
      </c>
      <c r="B83" s="122" t="s">
        <v>344</v>
      </c>
      <c r="C83" s="142" t="s">
        <v>345</v>
      </c>
      <c r="D83" s="171"/>
      <c r="E83" s="172" t="s">
        <v>161</v>
      </c>
      <c r="F83" s="169">
        <f>'MEM. CÁLCULO'!M368</f>
        <v>4</v>
      </c>
      <c r="G83" s="170">
        <f>'MEM. CÁLCULO'!F366</f>
        <v>6.6</v>
      </c>
      <c r="H83" s="125">
        <f t="shared" si="29"/>
        <v>8.23</v>
      </c>
      <c r="I83" s="158">
        <f t="shared" si="30"/>
        <v>32.92</v>
      </c>
      <c r="J83" s="403"/>
      <c r="K83" s="404"/>
      <c r="R83" s="81"/>
      <c r="T83" s="81"/>
    </row>
    <row r="84" spans="1:20" ht="26.4">
      <c r="A84" s="128" t="s">
        <v>348</v>
      </c>
      <c r="B84" s="122" t="s">
        <v>349</v>
      </c>
      <c r="C84" s="142" t="s">
        <v>350</v>
      </c>
      <c r="D84" s="171"/>
      <c r="E84" s="172" t="s">
        <v>161</v>
      </c>
      <c r="F84" s="169">
        <f>'MEM. CÁLCULO'!M374</f>
        <v>4</v>
      </c>
      <c r="G84" s="170">
        <f>'MEM. CÁLCULO'!F372</f>
        <v>134.13999999999999</v>
      </c>
      <c r="H84" s="125">
        <f t="shared" si="29"/>
        <v>167.33</v>
      </c>
      <c r="I84" s="158">
        <f t="shared" si="30"/>
        <v>669.32</v>
      </c>
      <c r="J84" s="403"/>
      <c r="K84" s="404"/>
      <c r="R84" s="81"/>
      <c r="T84" s="81"/>
    </row>
    <row r="85" spans="1:20" ht="39.6">
      <c r="A85" s="128" t="s">
        <v>352</v>
      </c>
      <c r="B85" s="122" t="s">
        <v>353</v>
      </c>
      <c r="C85" s="142" t="s">
        <v>354</v>
      </c>
      <c r="D85" s="171"/>
      <c r="E85" s="172" t="s">
        <v>190</v>
      </c>
      <c r="F85" s="169">
        <f>'MEM. CÁLCULO'!M379</f>
        <v>11</v>
      </c>
      <c r="G85" s="170">
        <f>'MEM. CÁLCULO'!F377</f>
        <v>90.77</v>
      </c>
      <c r="H85" s="125">
        <f t="shared" si="29"/>
        <v>113.23</v>
      </c>
      <c r="I85" s="158">
        <f t="shared" si="30"/>
        <v>1245.53</v>
      </c>
      <c r="J85" s="403"/>
      <c r="K85" s="404"/>
      <c r="R85" s="81"/>
      <c r="T85" s="81"/>
    </row>
    <row r="86" spans="1:20" ht="39.6">
      <c r="A86" s="128" t="s">
        <v>357</v>
      </c>
      <c r="B86" s="122" t="s">
        <v>358</v>
      </c>
      <c r="C86" s="142" t="s">
        <v>359</v>
      </c>
      <c r="D86" s="171"/>
      <c r="E86" s="172" t="s">
        <v>190</v>
      </c>
      <c r="F86" s="169">
        <f>'MEM. CÁLCULO'!M386</f>
        <v>41</v>
      </c>
      <c r="G86" s="170">
        <f>'MEM. CÁLCULO'!F384</f>
        <v>56.8</v>
      </c>
      <c r="H86" s="125">
        <f t="shared" si="29"/>
        <v>70.849999999999994</v>
      </c>
      <c r="I86" s="158">
        <f t="shared" si="30"/>
        <v>2904.85</v>
      </c>
      <c r="J86" s="403"/>
      <c r="K86" s="404"/>
      <c r="R86" s="81"/>
      <c r="T86" s="81"/>
    </row>
    <row r="87" spans="1:20" ht="26.4">
      <c r="A87" s="128" t="s">
        <v>361</v>
      </c>
      <c r="B87" s="122" t="s">
        <v>362</v>
      </c>
      <c r="C87" s="142" t="s">
        <v>363</v>
      </c>
      <c r="D87" s="171"/>
      <c r="E87" s="172" t="s">
        <v>190</v>
      </c>
      <c r="F87" s="169">
        <f>'MEM. CÁLCULO'!M393</f>
        <v>44</v>
      </c>
      <c r="G87" s="170">
        <f>'MEM. CÁLCULO'!F391</f>
        <v>25.35</v>
      </c>
      <c r="H87" s="125">
        <f t="shared" ref="H87:H97" si="31">IF(G87="","",ROUND(G87+(G87*$F$4),2))</f>
        <v>31.62</v>
      </c>
      <c r="I87" s="158">
        <f t="shared" ref="I87:I97" si="32">IF(F87="","",ROUND(F87*H87,2))</f>
        <v>1391.28</v>
      </c>
      <c r="J87" s="403"/>
      <c r="K87" s="404"/>
      <c r="R87" s="81"/>
      <c r="T87" s="81"/>
    </row>
    <row r="88" spans="1:20" ht="26.4">
      <c r="A88" s="128" t="s">
        <v>365</v>
      </c>
      <c r="B88" s="122" t="s">
        <v>366</v>
      </c>
      <c r="C88" s="142" t="s">
        <v>367</v>
      </c>
      <c r="D88" s="171"/>
      <c r="E88" s="172" t="s">
        <v>190</v>
      </c>
      <c r="F88" s="169">
        <f>'MEM. CÁLCULO'!M400</f>
        <v>13</v>
      </c>
      <c r="G88" s="170">
        <f>'MEM. CÁLCULO'!F398</f>
        <v>9.52</v>
      </c>
      <c r="H88" s="125">
        <f t="shared" si="31"/>
        <v>11.88</v>
      </c>
      <c r="I88" s="158">
        <f t="shared" si="32"/>
        <v>154.44</v>
      </c>
      <c r="J88" s="403"/>
      <c r="K88" s="404"/>
      <c r="R88" s="81"/>
      <c r="T88" s="81"/>
    </row>
    <row r="89" spans="1:20" ht="26.4">
      <c r="A89" s="128" t="s">
        <v>370</v>
      </c>
      <c r="B89" s="122" t="s">
        <v>371</v>
      </c>
      <c r="C89" s="142" t="s">
        <v>372</v>
      </c>
      <c r="D89" s="171"/>
      <c r="E89" s="172" t="s">
        <v>161</v>
      </c>
      <c r="F89" s="169">
        <f>'MEM. CÁLCULO'!M406</f>
        <v>2</v>
      </c>
      <c r="G89" s="170">
        <f>'MEM. CÁLCULO'!F404</f>
        <v>18.18</v>
      </c>
      <c r="H89" s="125">
        <f t="shared" si="31"/>
        <v>22.68</v>
      </c>
      <c r="I89" s="158">
        <f t="shared" si="32"/>
        <v>45.36</v>
      </c>
      <c r="J89" s="403"/>
      <c r="K89" s="404"/>
      <c r="R89" s="81"/>
      <c r="T89" s="81"/>
    </row>
    <row r="90" spans="1:20" ht="26.4">
      <c r="A90" s="128" t="s">
        <v>375</v>
      </c>
      <c r="B90" s="122" t="s">
        <v>376</v>
      </c>
      <c r="C90" s="142" t="s">
        <v>377</v>
      </c>
      <c r="D90" s="171"/>
      <c r="E90" s="172" t="s">
        <v>161</v>
      </c>
      <c r="F90" s="169">
        <f>'MEM. CÁLCULO'!M413</f>
        <v>1</v>
      </c>
      <c r="G90" s="170">
        <f>'MEM. CÁLCULO'!F411</f>
        <v>69.61</v>
      </c>
      <c r="H90" s="125">
        <f t="shared" si="31"/>
        <v>86.83</v>
      </c>
      <c r="I90" s="158">
        <f t="shared" si="32"/>
        <v>86.83</v>
      </c>
      <c r="J90" s="403"/>
      <c r="K90" s="404"/>
      <c r="R90" s="81"/>
      <c r="T90" s="81"/>
    </row>
    <row r="91" spans="1:20" ht="26.4">
      <c r="A91" s="128" t="s">
        <v>379</v>
      </c>
      <c r="B91" s="122" t="s">
        <v>380</v>
      </c>
      <c r="C91" s="142" t="s">
        <v>381</v>
      </c>
      <c r="D91" s="171"/>
      <c r="E91" s="172" t="s">
        <v>161</v>
      </c>
      <c r="F91" s="169">
        <f>'MEM. CÁLCULO'!M418</f>
        <v>1</v>
      </c>
      <c r="G91" s="170">
        <f>'MEM. CÁLCULO'!F416</f>
        <v>16.399999999999999</v>
      </c>
      <c r="H91" s="125">
        <f t="shared" si="31"/>
        <v>20.46</v>
      </c>
      <c r="I91" s="158">
        <f t="shared" si="32"/>
        <v>20.46</v>
      </c>
      <c r="J91" s="403"/>
      <c r="K91" s="404"/>
      <c r="R91" s="81"/>
      <c r="T91" s="81"/>
    </row>
    <row r="92" spans="1:20" ht="26.4">
      <c r="A92" s="128" t="s">
        <v>384</v>
      </c>
      <c r="B92" s="122" t="s">
        <v>385</v>
      </c>
      <c r="C92" s="142" t="s">
        <v>386</v>
      </c>
      <c r="D92" s="171"/>
      <c r="E92" s="172" t="s">
        <v>161</v>
      </c>
      <c r="F92" s="169">
        <f>'MEM. CÁLCULO'!M424</f>
        <v>1</v>
      </c>
      <c r="G92" s="170">
        <f>'MEM. CÁLCULO'!F422</f>
        <v>19.45</v>
      </c>
      <c r="H92" s="125">
        <f t="shared" si="31"/>
        <v>24.26</v>
      </c>
      <c r="I92" s="158">
        <f t="shared" si="32"/>
        <v>24.26</v>
      </c>
      <c r="J92" s="403"/>
      <c r="K92" s="404"/>
      <c r="R92" s="81"/>
      <c r="T92" s="81"/>
    </row>
    <row r="93" spans="1:20" ht="26.4">
      <c r="A93" s="128" t="s">
        <v>388</v>
      </c>
      <c r="B93" s="122" t="s">
        <v>389</v>
      </c>
      <c r="C93" s="142" t="s">
        <v>390</v>
      </c>
      <c r="D93" s="171"/>
      <c r="E93" s="172" t="s">
        <v>161</v>
      </c>
      <c r="F93" s="169">
        <f>'MEM. CÁLCULO'!M430</f>
        <v>4</v>
      </c>
      <c r="G93" s="170">
        <f>'MEM. CÁLCULO'!F428</f>
        <v>52.38</v>
      </c>
      <c r="H93" s="125">
        <f t="shared" si="31"/>
        <v>65.34</v>
      </c>
      <c r="I93" s="158">
        <f t="shared" si="32"/>
        <v>261.36</v>
      </c>
      <c r="J93" s="403"/>
      <c r="K93" s="404"/>
      <c r="R93" s="81"/>
      <c r="T93" s="81"/>
    </row>
    <row r="94" spans="1:20" ht="26.4">
      <c r="A94" s="128" t="s">
        <v>992</v>
      </c>
      <c r="B94" s="122" t="s">
        <v>394</v>
      </c>
      <c r="C94" s="142" t="s">
        <v>395</v>
      </c>
      <c r="D94" s="171"/>
      <c r="E94" s="172" t="s">
        <v>161</v>
      </c>
      <c r="F94" s="169">
        <f>'MEM. CÁLCULO'!M436</f>
        <v>1</v>
      </c>
      <c r="G94" s="170">
        <f>'MEM. CÁLCULO'!F434</f>
        <v>210.88</v>
      </c>
      <c r="H94" s="125">
        <f t="shared" si="31"/>
        <v>263.05</v>
      </c>
      <c r="I94" s="158">
        <f t="shared" si="32"/>
        <v>263.05</v>
      </c>
      <c r="J94" s="403"/>
      <c r="K94" s="404"/>
      <c r="R94" s="81"/>
      <c r="T94" s="81"/>
    </row>
    <row r="95" spans="1:20" ht="39.6">
      <c r="A95" s="128" t="s">
        <v>398</v>
      </c>
      <c r="B95" s="122" t="s">
        <v>399</v>
      </c>
      <c r="C95" s="142" t="s">
        <v>400</v>
      </c>
      <c r="D95" s="173"/>
      <c r="E95" s="174" t="s">
        <v>190</v>
      </c>
      <c r="F95" s="169">
        <f>'MEM. CÁLCULO'!M442</f>
        <v>468</v>
      </c>
      <c r="G95" s="170">
        <f>'MEM. CÁLCULO'!F440</f>
        <v>4.42</v>
      </c>
      <c r="H95" s="125">
        <f t="shared" si="31"/>
        <v>5.51</v>
      </c>
      <c r="I95" s="158">
        <f t="shared" si="32"/>
        <v>2578.6799999999998</v>
      </c>
      <c r="J95" s="403"/>
      <c r="K95" s="404"/>
      <c r="R95" s="81"/>
      <c r="T95" s="81"/>
    </row>
    <row r="96" spans="1:20" ht="39.6">
      <c r="A96" s="128" t="s">
        <v>404</v>
      </c>
      <c r="B96" s="122" t="s">
        <v>405</v>
      </c>
      <c r="C96" s="142" t="s">
        <v>406</v>
      </c>
      <c r="D96" s="173"/>
      <c r="E96" s="174" t="s">
        <v>190</v>
      </c>
      <c r="F96" s="169">
        <f>'MEM. CÁLCULO'!M450</f>
        <v>116</v>
      </c>
      <c r="G96" s="170">
        <f>'MEM. CÁLCULO'!F448</f>
        <v>6.21</v>
      </c>
      <c r="H96" s="125">
        <f t="shared" si="31"/>
        <v>7.75</v>
      </c>
      <c r="I96" s="158">
        <f t="shared" si="32"/>
        <v>899</v>
      </c>
      <c r="J96" s="403"/>
      <c r="K96" s="404"/>
      <c r="R96" s="81"/>
      <c r="T96" s="81"/>
    </row>
    <row r="97" spans="1:20">
      <c r="A97" s="128" t="s">
        <v>408</v>
      </c>
      <c r="B97" s="122" t="s">
        <v>409</v>
      </c>
      <c r="C97" s="142" t="s">
        <v>410</v>
      </c>
      <c r="D97" s="171"/>
      <c r="E97" s="172" t="s">
        <v>161</v>
      </c>
      <c r="F97" s="169">
        <f>'MEM. CÁLCULO'!M457</f>
        <v>2</v>
      </c>
      <c r="G97" s="170">
        <f>'MEM. CÁLCULO'!F455</f>
        <v>224.2</v>
      </c>
      <c r="H97" s="125">
        <f t="shared" si="31"/>
        <v>279.67</v>
      </c>
      <c r="I97" s="158">
        <f t="shared" si="32"/>
        <v>559.34</v>
      </c>
      <c r="J97" s="403"/>
      <c r="K97" s="404"/>
      <c r="R97" s="81"/>
      <c r="T97" s="81"/>
    </row>
    <row r="98" spans="1:20">
      <c r="A98" s="121"/>
      <c r="B98" s="127"/>
      <c r="C98" s="112"/>
      <c r="D98" s="137"/>
      <c r="E98" s="127"/>
      <c r="F98" s="123"/>
      <c r="G98" s="124"/>
      <c r="H98" s="125"/>
      <c r="I98" s="162"/>
      <c r="J98" s="403"/>
      <c r="K98" s="404"/>
      <c r="R98" s="81"/>
      <c r="T98" s="81"/>
    </row>
    <row r="99" spans="1:20">
      <c r="A99" s="139" t="s">
        <v>412</v>
      </c>
      <c r="B99" s="135"/>
      <c r="C99" s="140" t="s">
        <v>413</v>
      </c>
      <c r="D99" s="141">
        <f>SUM(I100:I132)</f>
        <v>32668.890000000003</v>
      </c>
      <c r="E99" s="127"/>
      <c r="F99" s="123"/>
      <c r="G99" s="124"/>
      <c r="H99" s="125" t="str">
        <f t="shared" ref="H99:H100" si="33">IF(G99="","",ROUND(G99+(G99*$F$4),2))</f>
        <v/>
      </c>
      <c r="I99" s="178"/>
      <c r="J99" s="403"/>
      <c r="K99" s="404"/>
      <c r="R99" s="81"/>
      <c r="T99" s="81"/>
    </row>
    <row r="100" spans="1:20" ht="52.8">
      <c r="A100" s="128" t="s">
        <v>414</v>
      </c>
      <c r="B100" s="122" t="s">
        <v>415</v>
      </c>
      <c r="C100" s="126" t="s">
        <v>416</v>
      </c>
      <c r="D100" s="113"/>
      <c r="E100" s="172" t="s">
        <v>161</v>
      </c>
      <c r="F100" s="123">
        <f>'MEM. CÁLCULO'!M464</f>
        <v>5</v>
      </c>
      <c r="G100" s="124">
        <f>'MEM. CÁLCULO'!F462</f>
        <v>332.6</v>
      </c>
      <c r="H100" s="125">
        <f t="shared" si="33"/>
        <v>414.89</v>
      </c>
      <c r="I100" s="158">
        <f>IF(F100="","",ROUND(F100*H100,2))</f>
        <v>2074.4499999999998</v>
      </c>
      <c r="J100" s="403"/>
      <c r="K100" s="404"/>
      <c r="R100" s="81"/>
      <c r="T100" s="81"/>
    </row>
    <row r="101" spans="1:20">
      <c r="A101" s="128"/>
      <c r="B101" s="122"/>
      <c r="C101" s="126"/>
      <c r="D101" s="113"/>
      <c r="E101" s="172"/>
      <c r="F101" s="123"/>
      <c r="G101" s="124"/>
      <c r="H101" s="125"/>
      <c r="I101" s="158"/>
      <c r="J101" s="403"/>
      <c r="K101" s="404"/>
      <c r="R101" s="81"/>
      <c r="T101" s="81"/>
    </row>
    <row r="102" spans="1:20" ht="52.8">
      <c r="A102" s="128" t="s">
        <v>418</v>
      </c>
      <c r="B102" s="122" t="s">
        <v>419</v>
      </c>
      <c r="C102" s="126" t="s">
        <v>420</v>
      </c>
      <c r="D102" s="113"/>
      <c r="E102" s="172" t="s">
        <v>161</v>
      </c>
      <c r="F102" s="123">
        <f>'MEM. CÁLCULO'!M469</f>
        <v>20</v>
      </c>
      <c r="G102" s="124">
        <f>'MEM. CÁLCULO'!F467</f>
        <v>232.95</v>
      </c>
      <c r="H102" s="125">
        <f>IF(G102="","",ROUND(G102+(G102*$F$4),2))</f>
        <v>290.58</v>
      </c>
      <c r="I102" s="158">
        <f>IF(F102="","",ROUND(F102*H102,2))</f>
        <v>5811.6</v>
      </c>
      <c r="J102" s="403"/>
      <c r="K102" s="404"/>
      <c r="R102" s="81"/>
      <c r="T102" s="81"/>
    </row>
    <row r="103" spans="1:20">
      <c r="A103" s="128"/>
      <c r="B103" s="122"/>
      <c r="C103" s="126"/>
      <c r="D103" s="113"/>
      <c r="E103" s="172"/>
      <c r="F103" s="123"/>
      <c r="G103" s="124"/>
      <c r="H103" s="125"/>
      <c r="I103" s="158"/>
      <c r="J103" s="403"/>
      <c r="K103" s="404"/>
      <c r="R103" s="81"/>
      <c r="T103" s="81"/>
    </row>
    <row r="104" spans="1:20" ht="52.8">
      <c r="A104" s="128" t="s">
        <v>422</v>
      </c>
      <c r="B104" s="122" t="s">
        <v>423</v>
      </c>
      <c r="C104" s="126" t="s">
        <v>424</v>
      </c>
      <c r="D104" s="113"/>
      <c r="E104" s="127" t="s">
        <v>322</v>
      </c>
      <c r="F104" s="123">
        <f>'MEM. CÁLCULO'!M474</f>
        <v>14</v>
      </c>
      <c r="G104" s="124">
        <f>'MEM. CÁLCULO'!F472</f>
        <v>148.25</v>
      </c>
      <c r="H104" s="125">
        <f t="shared" ref="H104:H114" si="34">IF(G104="","",ROUND(G104+(G104*$F$4),2))</f>
        <v>184.93</v>
      </c>
      <c r="I104" s="158">
        <f t="shared" ref="I104:I116" si="35">IF(F104="","",ROUND(F104*H104,2))</f>
        <v>2589.02</v>
      </c>
      <c r="J104" s="403"/>
      <c r="K104" s="404"/>
      <c r="R104" s="81"/>
      <c r="T104" s="81"/>
    </row>
    <row r="105" spans="1:20">
      <c r="A105" s="128"/>
      <c r="B105" s="122"/>
      <c r="C105" s="126"/>
      <c r="D105" s="113"/>
      <c r="E105" s="175"/>
      <c r="F105" s="123"/>
      <c r="G105" s="124"/>
      <c r="H105" s="125"/>
      <c r="I105" s="158"/>
      <c r="J105" s="403"/>
      <c r="K105" s="404"/>
      <c r="R105" s="81"/>
      <c r="T105" s="81"/>
    </row>
    <row r="106" spans="1:20" ht="39.6">
      <c r="A106" s="128" t="s">
        <v>426</v>
      </c>
      <c r="B106" s="122" t="s">
        <v>427</v>
      </c>
      <c r="C106" s="126" t="s">
        <v>428</v>
      </c>
      <c r="D106" s="113"/>
      <c r="E106" s="172" t="s">
        <v>161</v>
      </c>
      <c r="F106" s="123">
        <f>'MEM. CÁLCULO'!M479</f>
        <v>4</v>
      </c>
      <c r="G106" s="124">
        <f>'MEM. CÁLCULO'!F477</f>
        <v>98.97</v>
      </c>
      <c r="H106" s="125">
        <f t="shared" si="34"/>
        <v>123.46</v>
      </c>
      <c r="I106" s="158">
        <f t="shared" si="35"/>
        <v>493.84</v>
      </c>
      <c r="J106" s="403"/>
      <c r="K106" s="404"/>
      <c r="R106" s="81"/>
      <c r="T106" s="81"/>
    </row>
    <row r="107" spans="1:20" ht="48" customHeight="1">
      <c r="A107" s="128"/>
      <c r="B107" s="122"/>
      <c r="C107" s="126" t="s">
        <v>993</v>
      </c>
      <c r="D107" s="113"/>
      <c r="E107" s="172"/>
      <c r="F107" s="123"/>
      <c r="G107" s="124"/>
      <c r="H107" s="125"/>
      <c r="I107" s="158"/>
      <c r="J107" s="403"/>
      <c r="K107" s="404"/>
      <c r="R107" s="81"/>
      <c r="T107" s="81"/>
    </row>
    <row r="108" spans="1:20" ht="51.6" customHeight="1">
      <c r="A108" s="128" t="s">
        <v>430</v>
      </c>
      <c r="B108" s="122" t="s">
        <v>431</v>
      </c>
      <c r="C108" s="126" t="s">
        <v>432</v>
      </c>
      <c r="D108" s="113"/>
      <c r="E108" s="172" t="s">
        <v>161</v>
      </c>
      <c r="F108" s="123">
        <f>'MEM. CÁLCULO'!M484</f>
        <v>12</v>
      </c>
      <c r="G108" s="124">
        <f>'MEM. CÁLCULO'!F482</f>
        <v>93.94</v>
      </c>
      <c r="H108" s="125">
        <f t="shared" si="34"/>
        <v>117.18</v>
      </c>
      <c r="I108" s="158">
        <f t="shared" si="35"/>
        <v>1406.16</v>
      </c>
      <c r="J108" s="403"/>
      <c r="K108" s="404"/>
      <c r="R108" s="81"/>
      <c r="T108" s="81"/>
    </row>
    <row r="109" spans="1:20" ht="39.6">
      <c r="A109" s="128"/>
      <c r="B109" s="122"/>
      <c r="C109" s="126" t="s">
        <v>994</v>
      </c>
      <c r="D109" s="113"/>
      <c r="E109" s="172"/>
      <c r="F109" s="123"/>
      <c r="G109" s="124"/>
      <c r="H109" s="125"/>
      <c r="I109" s="158"/>
      <c r="J109" s="403"/>
      <c r="K109" s="404"/>
      <c r="R109" s="81"/>
      <c r="T109" s="81"/>
    </row>
    <row r="110" spans="1:20" ht="44.4" customHeight="1">
      <c r="A110" s="128" t="s">
        <v>434</v>
      </c>
      <c r="B110" s="122" t="s">
        <v>435</v>
      </c>
      <c r="C110" s="126" t="s">
        <v>436</v>
      </c>
      <c r="D110" s="113"/>
      <c r="E110" s="172" t="s">
        <v>161</v>
      </c>
      <c r="F110" s="123">
        <f>'MEM. CÁLCULO'!M489</f>
        <v>10</v>
      </c>
      <c r="G110" s="124">
        <f>'MEM. CÁLCULO'!F487</f>
        <v>197.64</v>
      </c>
      <c r="H110" s="125">
        <f t="shared" si="34"/>
        <v>246.54</v>
      </c>
      <c r="I110" s="158">
        <f t="shared" si="35"/>
        <v>2465.4</v>
      </c>
      <c r="J110" s="403"/>
      <c r="K110" s="404"/>
      <c r="R110" s="81"/>
      <c r="T110" s="81"/>
    </row>
    <row r="111" spans="1:20" ht="36.6" customHeight="1">
      <c r="A111" s="128"/>
      <c r="B111" s="122"/>
      <c r="C111" s="126" t="s">
        <v>994</v>
      </c>
      <c r="D111" s="113"/>
      <c r="E111" s="172"/>
      <c r="F111" s="123"/>
      <c r="G111" s="124"/>
      <c r="H111" s="125"/>
      <c r="I111" s="158"/>
      <c r="J111" s="403"/>
      <c r="K111" s="404"/>
      <c r="R111" s="81"/>
      <c r="T111" s="81"/>
    </row>
    <row r="112" spans="1:20" ht="26.4">
      <c r="A112" s="128" t="s">
        <v>438</v>
      </c>
      <c r="B112" s="122" t="s">
        <v>439</v>
      </c>
      <c r="C112" s="126" t="s">
        <v>440</v>
      </c>
      <c r="D112" s="113"/>
      <c r="E112" s="122" t="s">
        <v>190</v>
      </c>
      <c r="F112" s="123">
        <f>'MEM. CÁLCULO'!M494</f>
        <v>130</v>
      </c>
      <c r="G112" s="124">
        <f>'MEM. CÁLCULO'!F492</f>
        <v>25.01</v>
      </c>
      <c r="H112" s="125">
        <f t="shared" si="34"/>
        <v>31.2</v>
      </c>
      <c r="I112" s="158">
        <f t="shared" si="35"/>
        <v>4056</v>
      </c>
      <c r="J112" s="403"/>
      <c r="K112" s="404"/>
      <c r="R112" s="81"/>
      <c r="T112" s="81"/>
    </row>
    <row r="113" spans="1:20" ht="79.2">
      <c r="A113" s="128"/>
      <c r="B113" s="122"/>
      <c r="C113" s="126" t="s">
        <v>995</v>
      </c>
      <c r="D113" s="113"/>
      <c r="E113" s="176"/>
      <c r="F113" s="123"/>
      <c r="G113" s="124"/>
      <c r="H113" s="125"/>
      <c r="I113" s="158"/>
      <c r="J113" s="403"/>
      <c r="K113" s="404"/>
      <c r="R113" s="81"/>
      <c r="T113" s="81"/>
    </row>
    <row r="114" spans="1:20" ht="39.6">
      <c r="A114" s="128" t="s">
        <v>442</v>
      </c>
      <c r="B114" s="122" t="s">
        <v>443</v>
      </c>
      <c r="C114" s="126" t="s">
        <v>444</v>
      </c>
      <c r="D114" s="113"/>
      <c r="E114" s="172" t="s">
        <v>161</v>
      </c>
      <c r="F114" s="123">
        <f>'MEM. CÁLCULO'!M499</f>
        <v>2</v>
      </c>
      <c r="G114" s="124">
        <f>'MEM. CÁLCULO'!F497</f>
        <v>1013.53</v>
      </c>
      <c r="H114" s="125">
        <f t="shared" si="34"/>
        <v>1264.28</v>
      </c>
      <c r="I114" s="158">
        <f t="shared" si="35"/>
        <v>2528.56</v>
      </c>
      <c r="J114" s="403"/>
      <c r="K114" s="404"/>
      <c r="R114" s="81"/>
      <c r="T114" s="81"/>
    </row>
    <row r="115" spans="1:20" ht="92.4">
      <c r="A115" s="128"/>
      <c r="B115" s="122"/>
      <c r="C115" s="126" t="s">
        <v>996</v>
      </c>
      <c r="D115" s="113"/>
      <c r="E115" s="172"/>
      <c r="F115" s="123"/>
      <c r="G115" s="124"/>
      <c r="H115" s="125"/>
      <c r="I115" s="158" t="str">
        <f t="shared" si="35"/>
        <v/>
      </c>
      <c r="J115" s="403"/>
      <c r="K115" s="404"/>
      <c r="R115" s="81"/>
      <c r="T115" s="81"/>
    </row>
    <row r="116" spans="1:20">
      <c r="A116" s="128" t="s">
        <v>445</v>
      </c>
      <c r="B116" s="122" t="s">
        <v>446</v>
      </c>
      <c r="C116" s="126" t="s">
        <v>447</v>
      </c>
      <c r="D116" s="113"/>
      <c r="E116" s="172" t="s">
        <v>161</v>
      </c>
      <c r="F116" s="123">
        <f>'MEM. CÁLCULO'!M504</f>
        <v>4</v>
      </c>
      <c r="G116" s="124">
        <f>'MEM. CÁLCULO'!F502</f>
        <v>38.49</v>
      </c>
      <c r="H116" s="125">
        <f t="shared" ref="H116:H118" si="36">IF(G116="","",ROUND(G116+(G116*$F$4),2))</f>
        <v>48.01</v>
      </c>
      <c r="I116" s="158">
        <f t="shared" si="35"/>
        <v>192.04</v>
      </c>
      <c r="J116" s="403"/>
      <c r="K116" s="404"/>
      <c r="R116" s="81"/>
      <c r="T116" s="81"/>
    </row>
    <row r="117" spans="1:20" ht="39.6">
      <c r="A117" s="128"/>
      <c r="B117" s="122"/>
      <c r="C117" s="126" t="s">
        <v>997</v>
      </c>
      <c r="D117" s="113"/>
      <c r="E117" s="172"/>
      <c r="F117" s="123"/>
      <c r="G117" s="124"/>
      <c r="H117" s="125" t="str">
        <f t="shared" si="36"/>
        <v/>
      </c>
      <c r="I117" s="178"/>
      <c r="J117" s="403"/>
      <c r="K117" s="404"/>
      <c r="R117" s="81"/>
      <c r="T117" s="81"/>
    </row>
    <row r="118" spans="1:20" ht="26.4">
      <c r="A118" s="128" t="s">
        <v>449</v>
      </c>
      <c r="B118" s="122" t="s">
        <v>450</v>
      </c>
      <c r="C118" s="126" t="s">
        <v>451</v>
      </c>
      <c r="D118" s="113"/>
      <c r="E118" s="172" t="s">
        <v>161</v>
      </c>
      <c r="F118" s="123">
        <f>'MEM. CÁLCULO'!M509</f>
        <v>1</v>
      </c>
      <c r="G118" s="124">
        <f>'MEM. CÁLCULO'!F507</f>
        <v>156.81</v>
      </c>
      <c r="H118" s="125">
        <f t="shared" si="36"/>
        <v>195.6</v>
      </c>
      <c r="I118" s="158">
        <f>IF(F118="","",ROUND(F118*H118,2))</f>
        <v>195.6</v>
      </c>
      <c r="J118" s="403"/>
      <c r="K118" s="404"/>
      <c r="R118" s="81"/>
      <c r="T118" s="81"/>
    </row>
    <row r="119" spans="1:20" ht="52.8">
      <c r="A119" s="128"/>
      <c r="B119" s="122"/>
      <c r="C119" s="126" t="s">
        <v>998</v>
      </c>
      <c r="D119" s="113"/>
      <c r="E119" s="172"/>
      <c r="F119" s="123"/>
      <c r="G119" s="124"/>
      <c r="H119" s="125"/>
      <c r="I119" s="158"/>
      <c r="J119" s="403"/>
      <c r="K119" s="404"/>
      <c r="R119" s="81"/>
      <c r="T119" s="81"/>
    </row>
    <row r="120" spans="1:20">
      <c r="A120" s="128" t="s">
        <v>453</v>
      </c>
      <c r="B120" s="122" t="s">
        <v>454</v>
      </c>
      <c r="C120" s="126" t="s">
        <v>455</v>
      </c>
      <c r="D120" s="113"/>
      <c r="E120" s="172" t="s">
        <v>161</v>
      </c>
      <c r="F120" s="123">
        <f>'MEM. CÁLCULO'!M514</f>
        <v>4</v>
      </c>
      <c r="G120" s="124">
        <f>'MEM. CÁLCULO'!F512</f>
        <v>92.94</v>
      </c>
      <c r="H120" s="125">
        <f t="shared" ref="H120" si="37">IF(G120="","",ROUND(G120+(G120*$F$4),2))</f>
        <v>115.93</v>
      </c>
      <c r="I120" s="158">
        <f>IF(F120="","",ROUND(F120*H120,2))</f>
        <v>463.72</v>
      </c>
      <c r="J120" s="403"/>
      <c r="K120" s="404"/>
      <c r="R120" s="81"/>
      <c r="T120" s="81"/>
    </row>
    <row r="121" spans="1:20" s="80" customFormat="1" ht="52.8">
      <c r="A121" s="128"/>
      <c r="B121" s="122"/>
      <c r="C121" s="126" t="s">
        <v>999</v>
      </c>
      <c r="D121" s="113"/>
      <c r="E121" s="172"/>
      <c r="F121" s="123"/>
      <c r="G121" s="124"/>
      <c r="H121" s="125"/>
      <c r="I121" s="158"/>
      <c r="J121" s="403"/>
      <c r="K121" s="404"/>
      <c r="R121" s="179"/>
      <c r="T121" s="179"/>
    </row>
    <row r="122" spans="1:20" ht="25.2" customHeight="1">
      <c r="A122" s="128" t="s">
        <v>457</v>
      </c>
      <c r="B122" s="122" t="s">
        <v>458</v>
      </c>
      <c r="C122" s="126" t="s">
        <v>459</v>
      </c>
      <c r="D122" s="113"/>
      <c r="E122" s="172" t="s">
        <v>161</v>
      </c>
      <c r="F122" s="123">
        <f>'MEM. CÁLCULO'!M519</f>
        <v>3</v>
      </c>
      <c r="G122" s="124">
        <f>'MEM. CÁLCULO'!F517</f>
        <v>764.22</v>
      </c>
      <c r="H122" s="125">
        <f t="shared" ref="H122" si="38">IF(G122="","",ROUND(G122+(G122*$F$4),2))</f>
        <v>953.29</v>
      </c>
      <c r="I122" s="158">
        <f>IF(F122="","",ROUND(F122*H122,2))</f>
        <v>2859.87</v>
      </c>
      <c r="J122" s="413"/>
      <c r="K122" s="414"/>
      <c r="R122" s="81"/>
      <c r="T122" s="81"/>
    </row>
    <row r="123" spans="1:20">
      <c r="A123" s="128"/>
      <c r="B123" s="122"/>
      <c r="C123" s="126"/>
      <c r="D123" s="113"/>
      <c r="E123" s="172"/>
      <c r="F123" s="123"/>
      <c r="G123" s="124"/>
      <c r="H123" s="125"/>
      <c r="I123" s="158"/>
      <c r="J123" s="403"/>
      <c r="K123" s="404"/>
      <c r="R123" s="81"/>
      <c r="T123" s="81"/>
    </row>
    <row r="124" spans="1:20" ht="61.95" customHeight="1">
      <c r="A124" s="128" t="s">
        <v>461</v>
      </c>
      <c r="B124" s="122" t="s">
        <v>234</v>
      </c>
      <c r="C124" s="126" t="s">
        <v>235</v>
      </c>
      <c r="D124" s="113"/>
      <c r="E124" s="127" t="s">
        <v>236</v>
      </c>
      <c r="F124" s="123">
        <f>'MEM. CÁLCULO'!M530</f>
        <v>3.05</v>
      </c>
      <c r="G124" s="124">
        <f>'MEM. CÁLCULO'!F525</f>
        <v>281.05</v>
      </c>
      <c r="H124" s="125">
        <f t="shared" ref="H124:H136" si="39">IF(G124="","",ROUND(G124+(G124*$F$4),2))</f>
        <v>350.58</v>
      </c>
      <c r="I124" s="158">
        <f t="shared" ref="I124:I136" si="40">IF(F124="","",ROUND(F124*H124,2))</f>
        <v>1069.27</v>
      </c>
      <c r="J124" s="403"/>
      <c r="K124" s="404"/>
      <c r="R124" s="81"/>
      <c r="T124" s="81"/>
    </row>
    <row r="125" spans="1:20">
      <c r="A125" s="128"/>
      <c r="B125" s="122"/>
      <c r="C125" s="126"/>
      <c r="D125" s="113"/>
      <c r="E125" s="127"/>
      <c r="F125" s="123"/>
      <c r="G125" s="124"/>
      <c r="H125" s="125"/>
      <c r="I125" s="158"/>
      <c r="J125" s="403"/>
      <c r="K125" s="404"/>
      <c r="R125" s="81"/>
      <c r="T125" s="81"/>
    </row>
    <row r="126" spans="1:20" ht="39.6" customHeight="1">
      <c r="A126" s="128" t="s">
        <v>464</v>
      </c>
      <c r="B126" s="122" t="s">
        <v>465</v>
      </c>
      <c r="C126" s="126" t="s">
        <v>466</v>
      </c>
      <c r="D126" s="113"/>
      <c r="E126" s="127" t="s">
        <v>236</v>
      </c>
      <c r="F126" s="123">
        <f>'MEM. CÁLCULO'!M535</f>
        <v>9.6</v>
      </c>
      <c r="G126" s="124">
        <f>'MEM. CÁLCULO'!F533</f>
        <v>77.290000000000006</v>
      </c>
      <c r="H126" s="125">
        <f t="shared" si="39"/>
        <v>96.41</v>
      </c>
      <c r="I126" s="158">
        <f t="shared" si="40"/>
        <v>925.54</v>
      </c>
      <c r="J126" s="403"/>
      <c r="K126" s="404"/>
      <c r="R126" s="81"/>
      <c r="T126" s="81"/>
    </row>
    <row r="127" spans="1:20" ht="39.6">
      <c r="A127" s="128"/>
      <c r="B127" s="122"/>
      <c r="C127" s="126" t="s">
        <v>983</v>
      </c>
      <c r="D127" s="113"/>
      <c r="E127" s="127"/>
      <c r="F127" s="123"/>
      <c r="G127" s="124"/>
      <c r="H127" s="125" t="str">
        <f t="shared" si="39"/>
        <v/>
      </c>
      <c r="I127" s="158"/>
      <c r="J127" s="403"/>
      <c r="K127" s="404"/>
      <c r="R127" s="81"/>
      <c r="T127" s="81"/>
    </row>
    <row r="128" spans="1:20" ht="32.4" customHeight="1">
      <c r="A128" s="128" t="s">
        <v>467</v>
      </c>
      <c r="B128" s="122" t="s">
        <v>257</v>
      </c>
      <c r="C128" s="126" t="s">
        <v>258</v>
      </c>
      <c r="D128" s="113"/>
      <c r="E128" s="122" t="s">
        <v>236</v>
      </c>
      <c r="F128" s="123">
        <f>'MEM. CÁLCULO'!M540</f>
        <v>8.8000000000000007</v>
      </c>
      <c r="G128" s="124">
        <f>'MEM. CÁLCULO'!F538</f>
        <v>48.41</v>
      </c>
      <c r="H128" s="125">
        <f t="shared" si="39"/>
        <v>60.39</v>
      </c>
      <c r="I128" s="158">
        <f t="shared" si="40"/>
        <v>531.42999999999995</v>
      </c>
      <c r="J128" s="403"/>
      <c r="K128" s="404"/>
      <c r="R128" s="81"/>
      <c r="T128" s="81"/>
    </row>
    <row r="129" spans="1:20" ht="52.8">
      <c r="A129" s="128"/>
      <c r="B129" s="122"/>
      <c r="C129" s="126" t="s">
        <v>986</v>
      </c>
      <c r="D129" s="113"/>
      <c r="E129" s="122"/>
      <c r="F129" s="123"/>
      <c r="G129" s="124"/>
      <c r="H129" s="125" t="str">
        <f t="shared" si="39"/>
        <v/>
      </c>
      <c r="I129" s="158"/>
      <c r="J129" s="403"/>
      <c r="K129" s="404"/>
      <c r="R129" s="81"/>
      <c r="T129" s="81"/>
    </row>
    <row r="130" spans="1:20" ht="26.4">
      <c r="A130" s="128" t="s">
        <v>393</v>
      </c>
      <c r="B130" s="122" t="s">
        <v>469</v>
      </c>
      <c r="C130" s="126" t="s">
        <v>470</v>
      </c>
      <c r="D130" s="113"/>
      <c r="E130" s="122" t="s">
        <v>190</v>
      </c>
      <c r="F130" s="123">
        <f>'MEM. CÁLCULO'!M545</f>
        <v>20</v>
      </c>
      <c r="G130" s="124">
        <f>'MEM. CÁLCULO'!F543</f>
        <v>112.06</v>
      </c>
      <c r="H130" s="125">
        <f t="shared" si="39"/>
        <v>139.78</v>
      </c>
      <c r="I130" s="158">
        <f t="shared" si="40"/>
        <v>2795.6</v>
      </c>
      <c r="J130" s="403"/>
      <c r="K130" s="404"/>
      <c r="R130" s="81"/>
      <c r="T130" s="81"/>
    </row>
    <row r="131" spans="1:20" ht="46.95" customHeight="1">
      <c r="A131" s="128"/>
      <c r="B131" s="122"/>
      <c r="C131" s="126" t="s">
        <v>1000</v>
      </c>
      <c r="D131" s="113"/>
      <c r="E131" s="176"/>
      <c r="F131" s="123"/>
      <c r="G131" s="124"/>
      <c r="H131" s="125"/>
      <c r="I131" s="158"/>
      <c r="J131" s="403"/>
      <c r="K131" s="404"/>
      <c r="R131" s="81"/>
      <c r="T131" s="81"/>
    </row>
    <row r="132" spans="1:20" ht="52.8">
      <c r="A132" s="180" t="s">
        <v>471</v>
      </c>
      <c r="B132" s="122" t="s">
        <v>472</v>
      </c>
      <c r="C132" s="126" t="s">
        <v>473</v>
      </c>
      <c r="D132" s="113"/>
      <c r="E132" s="172" t="s">
        <v>161</v>
      </c>
      <c r="F132" s="123">
        <f>'MEM. CÁLCULO'!M550</f>
        <v>3</v>
      </c>
      <c r="G132" s="124">
        <f>'MEM. CÁLCULO'!F548</f>
        <v>590.77</v>
      </c>
      <c r="H132" s="125">
        <f t="shared" si="39"/>
        <v>736.93</v>
      </c>
      <c r="I132" s="158">
        <f t="shared" si="40"/>
        <v>2210.79</v>
      </c>
      <c r="J132" s="403"/>
      <c r="K132" s="404"/>
      <c r="R132" s="81"/>
      <c r="T132" s="81"/>
    </row>
    <row r="133" spans="1:20">
      <c r="A133" s="180"/>
      <c r="B133" s="122"/>
      <c r="C133" s="126"/>
      <c r="D133" s="113"/>
      <c r="E133" s="127"/>
      <c r="F133" s="123"/>
      <c r="G133" s="124"/>
      <c r="H133" s="125"/>
      <c r="I133" s="158"/>
      <c r="J133" s="403"/>
      <c r="K133" s="404"/>
      <c r="R133" s="81"/>
      <c r="T133" s="81"/>
    </row>
    <row r="134" spans="1:20">
      <c r="A134" s="128"/>
      <c r="B134" s="127"/>
      <c r="C134" s="181"/>
      <c r="D134" s="113"/>
      <c r="E134" s="127"/>
      <c r="F134" s="123"/>
      <c r="G134" s="124"/>
      <c r="H134" s="125"/>
      <c r="I134" s="158"/>
      <c r="J134" s="403"/>
      <c r="K134" s="404"/>
      <c r="R134" s="81"/>
      <c r="T134" s="81"/>
    </row>
    <row r="135" spans="1:20">
      <c r="A135" s="139" t="s">
        <v>474</v>
      </c>
      <c r="B135" s="135"/>
      <c r="C135" s="140" t="s">
        <v>475</v>
      </c>
      <c r="D135" s="141">
        <f>SUM(I136:I159)</f>
        <v>121953.08000000002</v>
      </c>
      <c r="E135" s="127"/>
      <c r="F135" s="123"/>
      <c r="G135" s="124"/>
      <c r="H135" s="125"/>
      <c r="I135" s="158"/>
      <c r="J135" s="403"/>
      <c r="K135" s="404"/>
      <c r="R135" s="81"/>
      <c r="T135" s="81"/>
    </row>
    <row r="136" spans="1:20" ht="104.4" customHeight="1">
      <c r="A136" s="128" t="s">
        <v>476</v>
      </c>
      <c r="B136" s="122" t="s">
        <v>477</v>
      </c>
      <c r="C136" s="126" t="s">
        <v>478</v>
      </c>
      <c r="D136" s="113"/>
      <c r="E136" s="127" t="s">
        <v>197</v>
      </c>
      <c r="F136" s="123">
        <f>'MEM. CÁLCULO'!M563</f>
        <v>147.93</v>
      </c>
      <c r="G136" s="124">
        <f>'MEM. CÁLCULO'!F555</f>
        <v>87.29</v>
      </c>
      <c r="H136" s="125">
        <f t="shared" si="39"/>
        <v>108.89</v>
      </c>
      <c r="I136" s="158">
        <f t="shared" si="40"/>
        <v>16108.1</v>
      </c>
      <c r="J136" s="403"/>
      <c r="K136" s="404"/>
      <c r="R136" s="81"/>
      <c r="T136" s="81"/>
    </row>
    <row r="137" spans="1:20">
      <c r="A137" s="128"/>
      <c r="B137" s="122"/>
      <c r="C137" s="126"/>
      <c r="D137" s="113"/>
      <c r="E137" s="127"/>
      <c r="F137" s="123"/>
      <c r="G137" s="124"/>
      <c r="H137" s="125"/>
      <c r="I137" s="158"/>
      <c r="J137" s="411"/>
      <c r="K137" s="412"/>
      <c r="R137" s="81"/>
      <c r="T137" s="81"/>
    </row>
    <row r="138" spans="1:20" ht="26.4">
      <c r="A138" s="128" t="s">
        <v>481</v>
      </c>
      <c r="B138" s="122" t="s">
        <v>482</v>
      </c>
      <c r="C138" s="126" t="s">
        <v>483</v>
      </c>
      <c r="D138" s="113"/>
      <c r="E138" s="127" t="s">
        <v>197</v>
      </c>
      <c r="F138" s="123">
        <f>'MEM. CÁLCULO'!M568</f>
        <v>147.93</v>
      </c>
      <c r="G138" s="124">
        <f>'MEM. CÁLCULO'!F566</f>
        <v>47.29</v>
      </c>
      <c r="H138" s="125">
        <f t="shared" ref="H138:H143" si="41">IF(G138="","",ROUND(G138+(G138*$F$4),2))</f>
        <v>58.99</v>
      </c>
      <c r="I138" s="158">
        <f t="shared" ref="I138:I143" si="42">IF(F138="","",ROUND(F138*H138,2))</f>
        <v>8726.39</v>
      </c>
      <c r="J138" s="403"/>
      <c r="K138" s="404"/>
      <c r="R138" s="81"/>
      <c r="T138" s="81"/>
    </row>
    <row r="139" spans="1:20" ht="52.8">
      <c r="A139" s="128" t="s">
        <v>485</v>
      </c>
      <c r="B139" s="122" t="s">
        <v>486</v>
      </c>
      <c r="C139" s="126" t="s">
        <v>487</v>
      </c>
      <c r="D139" s="113"/>
      <c r="E139" s="127" t="s">
        <v>197</v>
      </c>
      <c r="F139" s="123">
        <f>'MEM. CÁLCULO'!M573</f>
        <v>147.93</v>
      </c>
      <c r="G139" s="124">
        <f>'MEM. CÁLCULO'!F571</f>
        <v>92.45</v>
      </c>
      <c r="H139" s="125">
        <f t="shared" si="41"/>
        <v>115.32</v>
      </c>
      <c r="I139" s="158">
        <f t="shared" si="42"/>
        <v>17059.29</v>
      </c>
      <c r="J139" s="403"/>
      <c r="K139" s="404"/>
    </row>
    <row r="140" spans="1:20" ht="303.60000000000002">
      <c r="A140" s="128"/>
      <c r="B140" s="122"/>
      <c r="C140" s="126" t="s">
        <v>1001</v>
      </c>
      <c r="D140" s="113"/>
      <c r="E140" s="127"/>
      <c r="F140" s="123"/>
      <c r="G140" s="124"/>
      <c r="H140" s="125"/>
      <c r="I140" s="158"/>
      <c r="J140" s="403"/>
      <c r="K140" s="404"/>
    </row>
    <row r="141" spans="1:20" ht="61.95" customHeight="1">
      <c r="A141" s="128" t="s">
        <v>489</v>
      </c>
      <c r="B141" s="122" t="s">
        <v>490</v>
      </c>
      <c r="C141" s="126" t="s">
        <v>491</v>
      </c>
      <c r="D141" s="113"/>
      <c r="E141" s="127" t="s">
        <v>197</v>
      </c>
      <c r="F141" s="123">
        <f>'MEM. CÁLCULO'!M582</f>
        <v>0.76</v>
      </c>
      <c r="G141" s="124">
        <f>'MEM. CÁLCULO'!F577</f>
        <v>331.47</v>
      </c>
      <c r="H141" s="125">
        <f t="shared" si="41"/>
        <v>413.48</v>
      </c>
      <c r="I141" s="158">
        <f t="shared" si="42"/>
        <v>314.24</v>
      </c>
      <c r="J141" s="403"/>
      <c r="K141" s="404"/>
    </row>
    <row r="142" spans="1:20" ht="79.2">
      <c r="A142" s="128"/>
      <c r="B142" s="122"/>
      <c r="C142" s="126" t="s">
        <v>1002</v>
      </c>
      <c r="D142" s="113"/>
      <c r="E142" s="127"/>
      <c r="F142" s="123"/>
      <c r="G142" s="124"/>
      <c r="H142" s="125"/>
      <c r="I142" s="158"/>
      <c r="J142" s="403"/>
      <c r="K142" s="404"/>
    </row>
    <row r="143" spans="1:20" ht="79.95" customHeight="1">
      <c r="A143" s="128" t="s">
        <v>492</v>
      </c>
      <c r="B143" s="122" t="s">
        <v>493</v>
      </c>
      <c r="C143" s="126" t="s">
        <v>494</v>
      </c>
      <c r="D143" s="113"/>
      <c r="E143" s="127" t="s">
        <v>197</v>
      </c>
      <c r="F143" s="123">
        <f>'MEM. CÁLCULO'!M591</f>
        <v>3.5</v>
      </c>
      <c r="G143" s="124">
        <f>'MEM. CÁLCULO'!F585</f>
        <v>137.78</v>
      </c>
      <c r="H143" s="125">
        <f t="shared" si="41"/>
        <v>171.87</v>
      </c>
      <c r="I143" s="158">
        <f t="shared" si="42"/>
        <v>601.54999999999995</v>
      </c>
      <c r="J143" s="403"/>
      <c r="K143" s="404"/>
    </row>
    <row r="144" spans="1:20" ht="131.4" customHeight="1">
      <c r="A144" s="128"/>
      <c r="B144" s="122"/>
      <c r="C144" s="126" t="s">
        <v>1003</v>
      </c>
      <c r="D144" s="113"/>
      <c r="E144" s="127"/>
      <c r="F144" s="123"/>
      <c r="G144" s="124"/>
      <c r="H144" s="125"/>
      <c r="I144" s="158"/>
      <c r="J144" s="403"/>
      <c r="K144" s="404"/>
    </row>
    <row r="145" spans="1:11" ht="95.4" customHeight="1">
      <c r="A145" s="128" t="s">
        <v>497</v>
      </c>
      <c r="B145" s="122" t="s">
        <v>498</v>
      </c>
      <c r="C145" s="126" t="s">
        <v>499</v>
      </c>
      <c r="D145" s="113"/>
      <c r="E145" s="127" t="s">
        <v>197</v>
      </c>
      <c r="F145" s="123">
        <f>'MEM. CÁLCULO'!M601</f>
        <v>486.8</v>
      </c>
      <c r="G145" s="124">
        <f>'MEM. CÁLCULO'!F594</f>
        <v>10.27</v>
      </c>
      <c r="H145" s="125">
        <f t="shared" ref="H145:H177" si="43">IF(G145="","",ROUND(G145+(G145*$F$4),2))</f>
        <v>12.81</v>
      </c>
      <c r="I145" s="158">
        <f t="shared" ref="I145:I177" si="44">IF(F145="","",ROUND(F145*H145,2))</f>
        <v>6235.91</v>
      </c>
      <c r="J145" s="403"/>
      <c r="K145" s="404"/>
    </row>
    <row r="146" spans="1:11" ht="63.6" customHeight="1">
      <c r="A146" s="128" t="s">
        <v>504</v>
      </c>
      <c r="B146" s="122" t="s">
        <v>505</v>
      </c>
      <c r="C146" s="126" t="s">
        <v>506</v>
      </c>
      <c r="D146" s="113"/>
      <c r="E146" s="127" t="s">
        <v>197</v>
      </c>
      <c r="F146" s="123">
        <f>'MEM. CÁLCULO'!M609</f>
        <v>61.92</v>
      </c>
      <c r="G146" s="124">
        <f>'MEM. CÁLCULO'!F604</f>
        <v>14.2</v>
      </c>
      <c r="H146" s="125">
        <f t="shared" si="43"/>
        <v>17.71</v>
      </c>
      <c r="I146" s="158">
        <f t="shared" si="44"/>
        <v>1096.5999999999999</v>
      </c>
      <c r="J146" s="403"/>
      <c r="K146" s="404"/>
    </row>
    <row r="147" spans="1:11" ht="66">
      <c r="A147" s="128"/>
      <c r="B147" s="122"/>
      <c r="C147" s="126" t="s">
        <v>1004</v>
      </c>
      <c r="D147" s="113"/>
      <c r="E147" s="127"/>
      <c r="F147" s="123"/>
      <c r="G147" s="124"/>
      <c r="H147" s="125" t="str">
        <f t="shared" si="43"/>
        <v/>
      </c>
      <c r="I147" s="158"/>
      <c r="J147" s="403"/>
      <c r="K147" s="404"/>
    </row>
    <row r="148" spans="1:11" ht="62.4" customHeight="1">
      <c r="A148" s="128" t="s">
        <v>508</v>
      </c>
      <c r="B148" s="122" t="s">
        <v>509</v>
      </c>
      <c r="C148" s="126" t="s">
        <v>510</v>
      </c>
      <c r="D148" s="113"/>
      <c r="E148" s="127" t="s">
        <v>197</v>
      </c>
      <c r="F148" s="123">
        <f>'MEM. CÁLCULO'!M617</f>
        <v>102.48</v>
      </c>
      <c r="G148" s="124">
        <f>'MEM. CÁLCULO'!F612</f>
        <v>37.85</v>
      </c>
      <c r="H148" s="125">
        <f t="shared" si="43"/>
        <v>47.21</v>
      </c>
      <c r="I148" s="158">
        <f t="shared" si="44"/>
        <v>4838.08</v>
      </c>
      <c r="J148" s="403"/>
      <c r="K148" s="404"/>
    </row>
    <row r="149" spans="1:11" ht="39" customHeight="1">
      <c r="A149" s="128" t="s">
        <v>513</v>
      </c>
      <c r="B149" s="122" t="s">
        <v>514</v>
      </c>
      <c r="C149" s="126" t="s">
        <v>515</v>
      </c>
      <c r="D149" s="113"/>
      <c r="E149" s="127" t="s">
        <v>197</v>
      </c>
      <c r="F149" s="123">
        <f>'MEM. CÁLCULO'!M623</f>
        <v>102.48</v>
      </c>
      <c r="G149" s="124">
        <f>'MEM. CÁLCULO'!F621</f>
        <v>101.34</v>
      </c>
      <c r="H149" s="125">
        <f t="shared" si="43"/>
        <v>126.41</v>
      </c>
      <c r="I149" s="158">
        <f t="shared" si="44"/>
        <v>12954.5</v>
      </c>
      <c r="J149" s="403"/>
      <c r="K149" s="404"/>
    </row>
    <row r="150" spans="1:11" ht="51" customHeight="1">
      <c r="A150" s="128"/>
      <c r="B150" s="122"/>
      <c r="C150" s="126" t="s">
        <v>1005</v>
      </c>
      <c r="D150" s="113"/>
      <c r="E150" s="127"/>
      <c r="F150" s="123"/>
      <c r="G150" s="124"/>
      <c r="H150" s="125"/>
      <c r="I150" s="158"/>
      <c r="J150" s="403"/>
      <c r="K150" s="404"/>
    </row>
    <row r="151" spans="1:11" ht="116.4" customHeight="1">
      <c r="A151" s="128" t="s">
        <v>517</v>
      </c>
      <c r="B151" s="122" t="s">
        <v>518</v>
      </c>
      <c r="C151" s="126" t="s">
        <v>519</v>
      </c>
      <c r="D151" s="113"/>
      <c r="E151" s="127" t="s">
        <v>197</v>
      </c>
      <c r="F151" s="123">
        <f>'MEM. CÁLCULO'!M635</f>
        <v>324.32</v>
      </c>
      <c r="G151" s="124">
        <f>'MEM. CÁLCULO'!F626</f>
        <v>39.799999999999997</v>
      </c>
      <c r="H151" s="125">
        <f t="shared" si="43"/>
        <v>49.65</v>
      </c>
      <c r="I151" s="158">
        <f t="shared" si="44"/>
        <v>16102.49</v>
      </c>
      <c r="J151" s="403"/>
      <c r="K151" s="404"/>
    </row>
    <row r="152" spans="1:11" ht="52.8">
      <c r="A152" s="128"/>
      <c r="B152" s="122"/>
      <c r="C152" s="126" t="s">
        <v>1006</v>
      </c>
      <c r="D152" s="113"/>
      <c r="E152" s="127"/>
      <c r="F152" s="123"/>
      <c r="G152" s="124"/>
      <c r="H152" s="125"/>
      <c r="I152" s="158"/>
      <c r="J152" s="403"/>
      <c r="K152" s="404"/>
    </row>
    <row r="153" spans="1:11" ht="81" customHeight="1">
      <c r="A153" s="128" t="s">
        <v>520</v>
      </c>
      <c r="B153" s="122" t="s">
        <v>521</v>
      </c>
      <c r="C153" s="126" t="s">
        <v>522</v>
      </c>
      <c r="D153" s="113"/>
      <c r="E153" s="127" t="s">
        <v>190</v>
      </c>
      <c r="F153" s="123">
        <f>'MEM. CÁLCULO'!M645</f>
        <v>147.44999999999999</v>
      </c>
      <c r="G153" s="124">
        <f>'MEM. CÁLCULO'!F638</f>
        <v>89.53</v>
      </c>
      <c r="H153" s="125">
        <f t="shared" ref="H153" si="45">IF(G153="","",ROUND(G153+(G153*$F$4),2))</f>
        <v>111.68</v>
      </c>
      <c r="I153" s="158">
        <f t="shared" ref="I153" si="46">IF(F153="","",ROUND(F153*H153,2))</f>
        <v>16467.22</v>
      </c>
      <c r="J153" s="403"/>
      <c r="K153" s="404"/>
    </row>
    <row r="154" spans="1:11">
      <c r="A154" s="128"/>
      <c r="B154" s="122"/>
      <c r="C154" s="126"/>
      <c r="D154" s="113"/>
      <c r="E154" s="127"/>
      <c r="F154" s="123"/>
      <c r="G154" s="124"/>
      <c r="H154" s="125"/>
      <c r="I154" s="158"/>
      <c r="J154" s="403"/>
      <c r="K154" s="404"/>
    </row>
    <row r="155" spans="1:11" ht="25.2" customHeight="1">
      <c r="A155" s="128" t="s">
        <v>525</v>
      </c>
      <c r="B155" s="122" t="s">
        <v>526</v>
      </c>
      <c r="C155" s="126" t="s">
        <v>527</v>
      </c>
      <c r="D155" s="113"/>
      <c r="E155" s="127" t="s">
        <v>197</v>
      </c>
      <c r="F155" s="123">
        <f>'MEM. CÁLCULO'!M650</f>
        <v>61.92</v>
      </c>
      <c r="G155" s="124">
        <f>'MEM. CÁLCULO'!F648</f>
        <v>38.61</v>
      </c>
      <c r="H155" s="125">
        <f t="shared" ref="H155" si="47">IF(G155="","",ROUND(G155+(G155*$F$4),2))</f>
        <v>48.16</v>
      </c>
      <c r="I155" s="158">
        <f t="shared" ref="I155" si="48">IF(F155="","",ROUND(F155*H155,2))</f>
        <v>2982.07</v>
      </c>
      <c r="J155" s="403"/>
      <c r="K155" s="404"/>
    </row>
    <row r="156" spans="1:11">
      <c r="A156" s="128"/>
      <c r="B156" s="122"/>
      <c r="C156" s="126"/>
      <c r="D156" s="113"/>
      <c r="E156" s="127"/>
      <c r="F156" s="123"/>
      <c r="G156" s="124"/>
      <c r="H156" s="125"/>
      <c r="I156" s="158"/>
      <c r="J156" s="403"/>
      <c r="K156" s="404"/>
    </row>
    <row r="157" spans="1:11" ht="61.95" customHeight="1">
      <c r="A157" s="128" t="s">
        <v>529</v>
      </c>
      <c r="B157" s="122" t="s">
        <v>530</v>
      </c>
      <c r="C157" s="126" t="s">
        <v>531</v>
      </c>
      <c r="D157" s="113"/>
      <c r="E157" s="127" t="s">
        <v>197</v>
      </c>
      <c r="F157" s="123">
        <f>'MEM. CÁLCULO'!M659</f>
        <v>21.02</v>
      </c>
      <c r="G157" s="124">
        <f>'MEM. CÁLCULO'!F653</f>
        <v>692.17</v>
      </c>
      <c r="H157" s="125">
        <f t="shared" ref="H157" si="49">IF(G157="","",ROUND(G157+(G157*$F$4),2))</f>
        <v>863.41</v>
      </c>
      <c r="I157" s="158">
        <f t="shared" ref="I157" si="50">IF(F157="","",ROUND(F157*H157,2))</f>
        <v>18148.88</v>
      </c>
      <c r="J157" s="403"/>
      <c r="K157" s="404"/>
    </row>
    <row r="158" spans="1:11" ht="37.950000000000003" customHeight="1">
      <c r="A158" s="128"/>
      <c r="B158" s="122"/>
      <c r="C158" s="126" t="s">
        <v>1007</v>
      </c>
      <c r="D158" s="113"/>
      <c r="E158" s="127"/>
      <c r="F158" s="123"/>
      <c r="G158" s="124"/>
      <c r="H158" s="125"/>
      <c r="I158" s="158"/>
      <c r="J158" s="403"/>
      <c r="K158" s="404"/>
    </row>
    <row r="159" spans="1:11" ht="26.4">
      <c r="A159" s="128" t="s">
        <v>535</v>
      </c>
      <c r="B159" s="122" t="s">
        <v>536</v>
      </c>
      <c r="C159" s="126" t="s">
        <v>537</v>
      </c>
      <c r="D159" s="113"/>
      <c r="E159" s="122" t="s">
        <v>190</v>
      </c>
      <c r="F159" s="123">
        <f>'MEM. CÁLCULO'!M664</f>
        <v>1</v>
      </c>
      <c r="G159" s="124">
        <f>'MEM. CÁLCULO'!F662</f>
        <v>254.74</v>
      </c>
      <c r="H159" s="125">
        <f t="shared" ref="H159" si="51">IF(G159="","",ROUND(G159+(G159*$F$4),2))</f>
        <v>317.76</v>
      </c>
      <c r="I159" s="158">
        <f t="shared" ref="I159" si="52">IF(F159="","",ROUND(F159*H159,2))</f>
        <v>317.76</v>
      </c>
      <c r="J159" s="403"/>
      <c r="K159" s="404"/>
    </row>
    <row r="160" spans="1:11" ht="92.4">
      <c r="A160" s="128"/>
      <c r="B160" s="122"/>
      <c r="C160" s="126" t="s">
        <v>1008</v>
      </c>
      <c r="D160" s="113"/>
      <c r="E160" s="122"/>
      <c r="F160" s="123"/>
      <c r="G160" s="124"/>
      <c r="H160" s="125"/>
      <c r="I160" s="162"/>
      <c r="J160" s="403"/>
      <c r="K160" s="404"/>
    </row>
    <row r="161" spans="1:11">
      <c r="A161" s="128"/>
      <c r="B161" s="127"/>
      <c r="C161" s="112"/>
      <c r="D161" s="113"/>
      <c r="E161" s="127"/>
      <c r="F161" s="123"/>
      <c r="G161" s="124"/>
      <c r="H161" s="125"/>
      <c r="I161" s="162"/>
      <c r="J161" s="403"/>
      <c r="K161" s="404"/>
    </row>
    <row r="162" spans="1:11">
      <c r="A162" s="139" t="s">
        <v>539</v>
      </c>
      <c r="B162" s="135"/>
      <c r="C162" s="140" t="s">
        <v>540</v>
      </c>
      <c r="D162" s="141">
        <f>SUM(I163:I188)</f>
        <v>19694.310000000001</v>
      </c>
      <c r="E162" s="127"/>
      <c r="F162" s="123"/>
      <c r="G162" s="124"/>
      <c r="H162" s="125" t="str">
        <f t="shared" ref="H162" si="53">IF(G162="","",ROUND(G162+(G162*$F$4),2))</f>
        <v/>
      </c>
      <c r="I162" s="164"/>
      <c r="J162" s="403"/>
      <c r="K162" s="404"/>
    </row>
    <row r="163" spans="1:11" ht="66">
      <c r="A163" s="128" t="s">
        <v>541</v>
      </c>
      <c r="B163" s="122" t="s">
        <v>542</v>
      </c>
      <c r="C163" s="126" t="s">
        <v>543</v>
      </c>
      <c r="D163" s="113"/>
      <c r="E163" s="172" t="s">
        <v>161</v>
      </c>
      <c r="F163" s="123">
        <f>'MEM. CÁLCULO'!M671</f>
        <v>1</v>
      </c>
      <c r="G163" s="124">
        <f>'MEM. CÁLCULO'!F669</f>
        <v>428.41</v>
      </c>
      <c r="H163" s="125">
        <f t="shared" si="43"/>
        <v>534.4</v>
      </c>
      <c r="I163" s="158">
        <f t="shared" si="44"/>
        <v>534.4</v>
      </c>
      <c r="J163" s="403"/>
      <c r="K163" s="404"/>
    </row>
    <row r="164" spans="1:11" ht="79.2">
      <c r="A164" s="128"/>
      <c r="B164" s="122"/>
      <c r="C164" s="126" t="s">
        <v>1009</v>
      </c>
      <c r="D164" s="113"/>
      <c r="E164" s="172"/>
      <c r="F164" s="123"/>
      <c r="G164" s="124"/>
      <c r="H164" s="125"/>
      <c r="I164" s="158"/>
      <c r="J164" s="403"/>
      <c r="K164" s="404"/>
    </row>
    <row r="165" spans="1:11" ht="52.8">
      <c r="A165" s="128" t="s">
        <v>545</v>
      </c>
      <c r="B165" s="122" t="s">
        <v>546</v>
      </c>
      <c r="C165" s="126" t="s">
        <v>547</v>
      </c>
      <c r="D165" s="113"/>
      <c r="E165" s="127" t="s">
        <v>197</v>
      </c>
      <c r="F165" s="123">
        <f>'MEM. CÁLCULO'!M676</f>
        <v>2.64</v>
      </c>
      <c r="G165" s="124">
        <f>'MEM. CÁLCULO'!F674</f>
        <v>410.61</v>
      </c>
      <c r="H165" s="125">
        <f t="shared" si="43"/>
        <v>512.19000000000005</v>
      </c>
      <c r="I165" s="158">
        <f t="shared" si="44"/>
        <v>1352.18</v>
      </c>
      <c r="J165" s="403"/>
      <c r="K165" s="404"/>
    </row>
    <row r="166" spans="1:11" ht="79.2">
      <c r="A166" s="128"/>
      <c r="B166" s="122"/>
      <c r="C166" s="126" t="s">
        <v>1010</v>
      </c>
      <c r="D166" s="113"/>
      <c r="E166" s="127"/>
      <c r="F166" s="123"/>
      <c r="G166" s="124"/>
      <c r="H166" s="125"/>
      <c r="I166" s="158"/>
      <c r="J166" s="403"/>
      <c r="K166" s="404"/>
    </row>
    <row r="167" spans="1:11" ht="38.4" customHeight="1">
      <c r="A167" s="128" t="s">
        <v>548</v>
      </c>
      <c r="B167" s="122" t="s">
        <v>549</v>
      </c>
      <c r="C167" s="126" t="s">
        <v>550</v>
      </c>
      <c r="D167" s="113"/>
      <c r="E167" s="127" t="s">
        <v>322</v>
      </c>
      <c r="F167" s="123">
        <f>'MEM. CÁLCULO'!M681</f>
        <v>6</v>
      </c>
      <c r="G167" s="124">
        <f>'MEM. CÁLCULO'!F679</f>
        <v>127.63</v>
      </c>
      <c r="H167" s="125">
        <f t="shared" si="43"/>
        <v>159.21</v>
      </c>
      <c r="I167" s="158">
        <f t="shared" si="44"/>
        <v>955.26</v>
      </c>
      <c r="J167" s="403"/>
      <c r="K167" s="404"/>
    </row>
    <row r="168" spans="1:11" ht="39.6">
      <c r="A168" s="128" t="s">
        <v>552</v>
      </c>
      <c r="B168" s="122" t="s">
        <v>553</v>
      </c>
      <c r="C168" s="126" t="s">
        <v>554</v>
      </c>
      <c r="D168" s="113"/>
      <c r="E168" s="127" t="s">
        <v>322</v>
      </c>
      <c r="F168" s="123">
        <f>'MEM. CÁLCULO'!M686</f>
        <v>6</v>
      </c>
      <c r="G168" s="124">
        <f>'MEM. CÁLCULO'!F684</f>
        <v>432.85</v>
      </c>
      <c r="H168" s="125">
        <f t="shared" si="43"/>
        <v>539.94000000000005</v>
      </c>
      <c r="I168" s="158">
        <f t="shared" si="44"/>
        <v>3239.64</v>
      </c>
      <c r="J168" s="403"/>
      <c r="K168" s="404"/>
    </row>
    <row r="169" spans="1:11" ht="66">
      <c r="A169" s="128"/>
      <c r="B169" s="122"/>
      <c r="C169" s="126" t="s">
        <v>1011</v>
      </c>
      <c r="D169" s="113"/>
      <c r="E169" s="175"/>
      <c r="F169" s="123"/>
      <c r="G169" s="124"/>
      <c r="H169" s="125"/>
      <c r="I169" s="158"/>
      <c r="J169" s="403"/>
      <c r="K169" s="404"/>
    </row>
    <row r="170" spans="1:11" ht="39.6">
      <c r="A170" s="128" t="s">
        <v>555</v>
      </c>
      <c r="B170" s="122" t="s">
        <v>556</v>
      </c>
      <c r="C170" s="126" t="s">
        <v>557</v>
      </c>
      <c r="D170" s="113"/>
      <c r="E170" s="172" t="s">
        <v>161</v>
      </c>
      <c r="F170" s="123">
        <f>'MEM. CÁLCULO'!M691</f>
        <v>7</v>
      </c>
      <c r="G170" s="124">
        <f>'MEM. CÁLCULO'!F689</f>
        <v>266.45999999999998</v>
      </c>
      <c r="H170" s="125">
        <f t="shared" ref="H170:H174" si="54">IF(G170="","",ROUND(G170+(G170*$F$4),2))</f>
        <v>332.38</v>
      </c>
      <c r="I170" s="158">
        <f t="shared" ref="I170:I174" si="55">IF(F170="","",ROUND(F170*H170,2))</f>
        <v>2326.66</v>
      </c>
      <c r="J170" s="403"/>
      <c r="K170" s="404"/>
    </row>
    <row r="171" spans="1:11" ht="39.6">
      <c r="A171" s="128"/>
      <c r="B171" s="122"/>
      <c r="C171" s="126" t="s">
        <v>1012</v>
      </c>
      <c r="D171" s="113"/>
      <c r="E171" s="172"/>
      <c r="F171" s="123"/>
      <c r="G171" s="124"/>
      <c r="H171" s="125"/>
      <c r="I171" s="158"/>
      <c r="J171" s="403"/>
      <c r="K171" s="404"/>
    </row>
    <row r="172" spans="1:11" ht="52.8">
      <c r="A172" s="128" t="s">
        <v>559</v>
      </c>
      <c r="B172" s="167" t="s">
        <v>1013</v>
      </c>
      <c r="C172" s="126" t="s">
        <v>561</v>
      </c>
      <c r="D172" s="113"/>
      <c r="E172" s="172" t="s">
        <v>161</v>
      </c>
      <c r="F172" s="123">
        <f>'MEM. CÁLCULO'!M696</f>
        <v>4</v>
      </c>
      <c r="G172" s="124">
        <f>'MEM. CÁLCULO'!F694</f>
        <v>1088.22</v>
      </c>
      <c r="H172" s="125">
        <f t="shared" si="54"/>
        <v>1357.45</v>
      </c>
      <c r="I172" s="158">
        <f t="shared" si="55"/>
        <v>5429.8</v>
      </c>
      <c r="J172" s="403"/>
      <c r="K172" s="404"/>
    </row>
    <row r="173" spans="1:11" ht="66">
      <c r="A173" s="128"/>
      <c r="B173" s="167"/>
      <c r="C173" s="126" t="s">
        <v>1014</v>
      </c>
      <c r="D173" s="113"/>
      <c r="E173" s="172"/>
      <c r="F173" s="123"/>
      <c r="G173" s="124"/>
      <c r="H173" s="125"/>
      <c r="I173" s="158"/>
      <c r="J173" s="403"/>
      <c r="K173" s="404"/>
    </row>
    <row r="174" spans="1:11" ht="66">
      <c r="A174" s="128" t="s">
        <v>563</v>
      </c>
      <c r="B174" s="167" t="s">
        <v>1015</v>
      </c>
      <c r="C174" s="126" t="s">
        <v>565</v>
      </c>
      <c r="D174" s="113"/>
      <c r="E174" s="172" t="s">
        <v>161</v>
      </c>
      <c r="F174" s="123">
        <f>'MEM. CÁLCULO'!M701</f>
        <v>1</v>
      </c>
      <c r="G174" s="124">
        <f>'MEM. CÁLCULO'!F699</f>
        <v>1372.87</v>
      </c>
      <c r="H174" s="125">
        <f t="shared" si="54"/>
        <v>1712.52</v>
      </c>
      <c r="I174" s="158">
        <f t="shared" si="55"/>
        <v>1712.52</v>
      </c>
      <c r="J174" s="403"/>
      <c r="K174" s="404"/>
    </row>
    <row r="175" spans="1:11" ht="66">
      <c r="A175" s="128"/>
      <c r="B175" s="167"/>
      <c r="C175" s="126" t="s">
        <v>1014</v>
      </c>
      <c r="D175" s="113"/>
      <c r="E175" s="172"/>
      <c r="F175" s="123"/>
      <c r="G175" s="124"/>
      <c r="H175" s="125"/>
      <c r="I175" s="158"/>
      <c r="J175" s="403"/>
      <c r="K175" s="404"/>
    </row>
    <row r="176" spans="1:11" ht="26.4">
      <c r="A176" s="128" t="s">
        <v>567</v>
      </c>
      <c r="B176" s="122" t="s">
        <v>568</v>
      </c>
      <c r="C176" s="126" t="s">
        <v>569</v>
      </c>
      <c r="D176" s="113"/>
      <c r="E176" s="172" t="s">
        <v>161</v>
      </c>
      <c r="F176" s="123">
        <f>'MEM. CÁLCULO'!M706</f>
        <v>2</v>
      </c>
      <c r="G176" s="124">
        <f>'MEM. CÁLCULO'!F704</f>
        <v>564.27</v>
      </c>
      <c r="H176" s="125">
        <f>IF(G176="","",ROUND(G176+(G176*$F$4),2))</f>
        <v>703.87</v>
      </c>
      <c r="I176" s="158">
        <f t="shared" si="44"/>
        <v>1407.74</v>
      </c>
      <c r="J176" s="403"/>
      <c r="K176" s="404"/>
    </row>
    <row r="177" spans="1:11" ht="26.4">
      <c r="A177" s="128" t="s">
        <v>571</v>
      </c>
      <c r="B177" s="122" t="s">
        <v>572</v>
      </c>
      <c r="C177" s="126" t="s">
        <v>573</v>
      </c>
      <c r="D177" s="113"/>
      <c r="E177" s="172" t="s">
        <v>161</v>
      </c>
      <c r="F177" s="123">
        <f>'MEM. CÁLCULO'!M711</f>
        <v>2</v>
      </c>
      <c r="G177" s="124">
        <f>'MEM. CÁLCULO'!F709</f>
        <v>284.23</v>
      </c>
      <c r="H177" s="125">
        <f t="shared" si="43"/>
        <v>354.55</v>
      </c>
      <c r="I177" s="158">
        <f t="shared" si="44"/>
        <v>709.1</v>
      </c>
      <c r="J177" s="403"/>
      <c r="K177" s="404"/>
    </row>
    <row r="178" spans="1:11" ht="35.4" customHeight="1">
      <c r="A178" s="128"/>
      <c r="B178" s="122"/>
      <c r="C178" s="126" t="s">
        <v>1016</v>
      </c>
      <c r="D178" s="113"/>
      <c r="E178" s="172"/>
      <c r="F178" s="123"/>
      <c r="G178" s="124"/>
      <c r="H178" s="125"/>
      <c r="I178" s="158"/>
      <c r="J178" s="403"/>
      <c r="K178" s="404"/>
    </row>
    <row r="179" spans="1:11" ht="26.4">
      <c r="A179" s="128" t="s">
        <v>574</v>
      </c>
      <c r="B179" s="122" t="s">
        <v>575</v>
      </c>
      <c r="C179" s="126" t="s">
        <v>576</v>
      </c>
      <c r="D179" s="113"/>
      <c r="E179" s="172" t="s">
        <v>161</v>
      </c>
      <c r="F179" s="123">
        <f>'MEM. CÁLCULO'!M716</f>
        <v>5</v>
      </c>
      <c r="G179" s="124">
        <f>'MEM. CÁLCULO'!F714</f>
        <v>44.39</v>
      </c>
      <c r="H179" s="125">
        <f t="shared" ref="H179:H186" si="56">IF(G179="","",ROUND(G179+(G179*$F$4),2))</f>
        <v>55.37</v>
      </c>
      <c r="I179" s="158">
        <f t="shared" ref="I179:I186" si="57">IF(F179="","",ROUND(F179*H179,2))</f>
        <v>276.85000000000002</v>
      </c>
      <c r="J179" s="403"/>
      <c r="K179" s="404"/>
    </row>
    <row r="180" spans="1:11" ht="26.4">
      <c r="A180" s="128" t="s">
        <v>577</v>
      </c>
      <c r="B180" s="122" t="s">
        <v>578</v>
      </c>
      <c r="C180" s="126" t="s">
        <v>579</v>
      </c>
      <c r="D180" s="113"/>
      <c r="E180" s="172" t="s">
        <v>161</v>
      </c>
      <c r="F180" s="123">
        <f>'MEM. CÁLCULO'!M722</f>
        <v>5</v>
      </c>
      <c r="G180" s="124">
        <f>'MEM. CÁLCULO'!F720</f>
        <v>72.66</v>
      </c>
      <c r="H180" s="125">
        <f t="shared" si="56"/>
        <v>90.64</v>
      </c>
      <c r="I180" s="158">
        <f t="shared" si="57"/>
        <v>453.2</v>
      </c>
      <c r="J180" s="403"/>
      <c r="K180" s="404"/>
    </row>
    <row r="181" spans="1:11" ht="55.2" customHeight="1">
      <c r="A181" s="128"/>
      <c r="B181" s="122"/>
      <c r="C181" s="126" t="s">
        <v>1017</v>
      </c>
      <c r="D181" s="113"/>
      <c r="E181" s="172"/>
      <c r="F181" s="123"/>
      <c r="G181" s="124"/>
      <c r="H181" s="125"/>
      <c r="I181" s="158"/>
      <c r="J181" s="403"/>
      <c r="K181" s="404"/>
    </row>
    <row r="182" spans="1:11" ht="26.4">
      <c r="A182" s="128" t="s">
        <v>581</v>
      </c>
      <c r="B182" s="122" t="s">
        <v>582</v>
      </c>
      <c r="C182" s="126" t="s">
        <v>583</v>
      </c>
      <c r="D182" s="113"/>
      <c r="E182" s="172" t="s">
        <v>161</v>
      </c>
      <c r="F182" s="123">
        <f>'MEM. CÁLCULO'!M728</f>
        <v>4</v>
      </c>
      <c r="G182" s="124">
        <f>'MEM. CÁLCULO'!F726</f>
        <v>52.16</v>
      </c>
      <c r="H182" s="125">
        <f t="shared" si="56"/>
        <v>65.06</v>
      </c>
      <c r="I182" s="158">
        <f t="shared" si="57"/>
        <v>260.24</v>
      </c>
      <c r="J182" s="403"/>
      <c r="K182" s="404"/>
    </row>
    <row r="183" spans="1:11" ht="51.6" customHeight="1">
      <c r="A183" s="128"/>
      <c r="B183" s="122"/>
      <c r="C183" s="126" t="s">
        <v>1018</v>
      </c>
      <c r="D183" s="113"/>
      <c r="E183" s="172"/>
      <c r="F183" s="123"/>
      <c r="G183" s="124"/>
      <c r="H183" s="125"/>
      <c r="I183" s="158"/>
      <c r="J183" s="403"/>
      <c r="K183" s="404"/>
    </row>
    <row r="184" spans="1:11" ht="39.6">
      <c r="A184" s="128" t="s">
        <v>585</v>
      </c>
      <c r="B184" s="122" t="s">
        <v>586</v>
      </c>
      <c r="C184" s="126" t="s">
        <v>587</v>
      </c>
      <c r="D184" s="113"/>
      <c r="E184" s="172" t="s">
        <v>161</v>
      </c>
      <c r="F184" s="123">
        <f>'MEM. CÁLCULO'!M734</f>
        <v>3</v>
      </c>
      <c r="G184" s="124">
        <f>'MEM. CÁLCULO'!F732</f>
        <v>178.64</v>
      </c>
      <c r="H184" s="125">
        <f t="shared" si="56"/>
        <v>222.84</v>
      </c>
      <c r="I184" s="158">
        <f t="shared" si="57"/>
        <v>668.52</v>
      </c>
      <c r="J184" s="403"/>
      <c r="K184" s="404"/>
    </row>
    <row r="185" spans="1:11" ht="92.4">
      <c r="A185" s="128"/>
      <c r="B185" s="122"/>
      <c r="C185" s="126" t="s">
        <v>1019</v>
      </c>
      <c r="D185" s="113"/>
      <c r="E185" s="172"/>
      <c r="F185" s="123"/>
      <c r="G185" s="124"/>
      <c r="H185" s="125"/>
      <c r="I185" s="158"/>
      <c r="J185" s="403"/>
      <c r="K185" s="404"/>
    </row>
    <row r="186" spans="1:11" ht="39.6">
      <c r="A186" s="128" t="s">
        <v>589</v>
      </c>
      <c r="B186" s="122" t="s">
        <v>590</v>
      </c>
      <c r="C186" s="126" t="s">
        <v>591</v>
      </c>
      <c r="D186" s="113"/>
      <c r="E186" s="172" t="s">
        <v>161</v>
      </c>
      <c r="F186" s="123">
        <f>'MEM. CÁLCULO'!M739</f>
        <v>1</v>
      </c>
      <c r="G186" s="124">
        <f>'MEM. CÁLCULO'!F737</f>
        <v>154.41999999999999</v>
      </c>
      <c r="H186" s="125">
        <f t="shared" si="56"/>
        <v>192.62</v>
      </c>
      <c r="I186" s="158">
        <f t="shared" si="57"/>
        <v>192.62</v>
      </c>
      <c r="J186" s="403"/>
      <c r="K186" s="404"/>
    </row>
    <row r="187" spans="1:11" ht="92.4">
      <c r="A187" s="128"/>
      <c r="B187" s="122"/>
      <c r="C187" s="126" t="s">
        <v>1020</v>
      </c>
      <c r="D187" s="113"/>
      <c r="E187" s="172"/>
      <c r="F187" s="123"/>
      <c r="G187" s="124"/>
      <c r="H187" s="125"/>
      <c r="I187" s="158"/>
      <c r="J187" s="403"/>
      <c r="K187" s="404"/>
    </row>
    <row r="188" spans="1:11" ht="39.6">
      <c r="A188" s="128" t="s">
        <v>593</v>
      </c>
      <c r="B188" s="122" t="s">
        <v>594</v>
      </c>
      <c r="C188" s="126" t="s">
        <v>595</v>
      </c>
      <c r="D188" s="113"/>
      <c r="E188" s="172" t="s">
        <v>161</v>
      </c>
      <c r="F188" s="123">
        <f>'MEM. CÁLCULO'!M744</f>
        <v>1</v>
      </c>
      <c r="G188" s="124">
        <f>'MEM. CÁLCULO'!F742</f>
        <v>140.76</v>
      </c>
      <c r="H188" s="125">
        <f t="shared" ref="H188:H193" si="58">IF(G188="","",ROUND(G188+(G188*$F$4),2))</f>
        <v>175.58</v>
      </c>
      <c r="I188" s="158">
        <f t="shared" ref="I188:I193" si="59">IF(F188="","",ROUND(F188*H188,2))</f>
        <v>175.58</v>
      </c>
      <c r="J188" s="403"/>
      <c r="K188" s="404"/>
    </row>
    <row r="189" spans="1:11" ht="92.4">
      <c r="A189" s="128"/>
      <c r="B189" s="122"/>
      <c r="C189" s="126" t="s">
        <v>1021</v>
      </c>
      <c r="D189" s="113"/>
      <c r="E189" s="172"/>
      <c r="F189" s="123"/>
      <c r="G189" s="124"/>
      <c r="H189" s="125"/>
      <c r="I189" s="158"/>
      <c r="J189" s="403"/>
      <c r="K189" s="404"/>
    </row>
    <row r="190" spans="1:11">
      <c r="A190" s="128"/>
      <c r="B190" s="127"/>
      <c r="C190" s="112"/>
      <c r="D190" s="113"/>
      <c r="E190" s="127"/>
      <c r="F190" s="123"/>
      <c r="G190" s="124"/>
      <c r="H190" s="125"/>
      <c r="I190" s="158"/>
      <c r="J190" s="403"/>
      <c r="K190" s="404"/>
    </row>
    <row r="191" spans="1:11">
      <c r="A191" s="139" t="s">
        <v>597</v>
      </c>
      <c r="B191" s="135"/>
      <c r="C191" s="140" t="s">
        <v>598</v>
      </c>
      <c r="D191" s="141">
        <f>SUM(I192:I201)</f>
        <v>20546.22</v>
      </c>
      <c r="E191" s="127"/>
      <c r="F191" s="123"/>
      <c r="G191" s="124"/>
      <c r="H191" s="125"/>
      <c r="I191" s="158"/>
      <c r="J191" s="403"/>
      <c r="K191" s="404"/>
    </row>
    <row r="192" spans="1:11" ht="78.599999999999994" customHeight="1">
      <c r="A192" s="128" t="s">
        <v>599</v>
      </c>
      <c r="B192" s="122" t="s">
        <v>600</v>
      </c>
      <c r="C192" s="142" t="s">
        <v>601</v>
      </c>
      <c r="D192" s="113"/>
      <c r="E192" s="127" t="s">
        <v>197</v>
      </c>
      <c r="F192" s="123">
        <f>'MEM. CÁLCULO'!M755</f>
        <v>58.14</v>
      </c>
      <c r="G192" s="124">
        <f>'MEM. CÁLCULO'!F749</f>
        <v>15.2</v>
      </c>
      <c r="H192" s="125">
        <f t="shared" si="58"/>
        <v>18.96</v>
      </c>
      <c r="I192" s="158">
        <f t="shared" si="59"/>
        <v>1102.33</v>
      </c>
      <c r="J192" s="403"/>
      <c r="K192" s="404"/>
    </row>
    <row r="193" spans="1:11" ht="85.95" customHeight="1">
      <c r="A193" s="128" t="s">
        <v>602</v>
      </c>
      <c r="B193" s="167" t="str">
        <f>'MEM. CÁLCULO'!C757</f>
        <v>COMP.04</v>
      </c>
      <c r="C193" s="142" t="s">
        <v>947</v>
      </c>
      <c r="D193" s="113"/>
      <c r="E193" s="127" t="s">
        <v>197</v>
      </c>
      <c r="F193" s="123">
        <f>'MEM. CÁLCULO'!M764</f>
        <v>38.76</v>
      </c>
      <c r="G193" s="124">
        <f>'MEM. CÁLCULO'!F758</f>
        <v>35.729999999999997</v>
      </c>
      <c r="H193" s="125">
        <f t="shared" si="58"/>
        <v>44.57</v>
      </c>
      <c r="I193" s="158">
        <f t="shared" si="59"/>
        <v>1727.53</v>
      </c>
      <c r="J193" s="403"/>
      <c r="K193" s="404"/>
    </row>
    <row r="194" spans="1:11">
      <c r="A194" s="128"/>
      <c r="B194" s="167"/>
      <c r="C194" s="142"/>
      <c r="D194" s="113"/>
      <c r="E194" s="127"/>
      <c r="F194" s="123"/>
      <c r="G194" s="124"/>
      <c r="H194" s="125"/>
      <c r="I194" s="158"/>
      <c r="J194" s="403"/>
      <c r="K194" s="404"/>
    </row>
    <row r="195" spans="1:11" ht="37.950000000000003" customHeight="1">
      <c r="A195" s="128" t="s">
        <v>608</v>
      </c>
      <c r="B195" s="122" t="s">
        <v>609</v>
      </c>
      <c r="C195" s="142" t="s">
        <v>610</v>
      </c>
      <c r="D195" s="113"/>
      <c r="E195" s="127" t="s">
        <v>197</v>
      </c>
      <c r="F195" s="123">
        <f>'MEM. CÁLCULO'!M769</f>
        <v>324.32</v>
      </c>
      <c r="G195" s="124">
        <f>'MEM. CÁLCULO'!F767</f>
        <v>7.71</v>
      </c>
      <c r="H195" s="125">
        <f t="shared" ref="H195:H199" si="60">IF(G195="","",ROUND(G195+(G195*$F$4),2))</f>
        <v>9.6199999999999992</v>
      </c>
      <c r="I195" s="158">
        <f t="shared" ref="I195:I199" si="61">IF(F195="","",ROUND(F195*H195,2))</f>
        <v>3119.96</v>
      </c>
      <c r="J195" s="403"/>
      <c r="K195" s="404"/>
    </row>
    <row r="196" spans="1:11" ht="25.95" customHeight="1">
      <c r="A196" s="128" t="s">
        <v>612</v>
      </c>
      <c r="B196" s="122" t="s">
        <v>613</v>
      </c>
      <c r="C196" s="142" t="s">
        <v>614</v>
      </c>
      <c r="D196" s="113"/>
      <c r="E196" s="127" t="s">
        <v>197</v>
      </c>
      <c r="F196" s="123">
        <f>'MEM. CÁLCULO'!M774</f>
        <v>61.92</v>
      </c>
      <c r="G196" s="124">
        <f>'MEM. CÁLCULO'!F772</f>
        <v>9.6999999999999993</v>
      </c>
      <c r="H196" s="125">
        <f t="shared" si="60"/>
        <v>12.1</v>
      </c>
      <c r="I196" s="158">
        <f t="shared" si="61"/>
        <v>749.23</v>
      </c>
      <c r="J196" s="403"/>
      <c r="K196" s="404"/>
    </row>
    <row r="197" spans="1:11" ht="26.4">
      <c r="A197" s="128" t="s">
        <v>616</v>
      </c>
      <c r="B197" s="122" t="s">
        <v>617</v>
      </c>
      <c r="C197" s="142" t="s">
        <v>618</v>
      </c>
      <c r="D197" s="113"/>
      <c r="E197" s="127" t="s">
        <v>197</v>
      </c>
      <c r="F197" s="123">
        <f>'MEM. CÁLCULO'!M780</f>
        <v>324.32</v>
      </c>
      <c r="G197" s="124">
        <f>'MEM. CÁLCULO'!F778</f>
        <v>32.07</v>
      </c>
      <c r="H197" s="125">
        <f t="shared" si="60"/>
        <v>40</v>
      </c>
      <c r="I197" s="158">
        <f t="shared" si="61"/>
        <v>12972.8</v>
      </c>
      <c r="J197" s="403"/>
      <c r="K197" s="404"/>
    </row>
    <row r="198" spans="1:11" ht="92.4">
      <c r="A198" s="128"/>
      <c r="B198" s="122"/>
      <c r="C198" s="142" t="s">
        <v>1022</v>
      </c>
      <c r="D198" s="113"/>
      <c r="E198" s="127"/>
      <c r="F198" s="123"/>
      <c r="G198" s="124"/>
      <c r="H198" s="125"/>
      <c r="I198" s="158"/>
      <c r="J198" s="403"/>
      <c r="K198" s="404"/>
    </row>
    <row r="199" spans="1:11" ht="36" customHeight="1">
      <c r="A199" s="128" t="s">
        <v>619</v>
      </c>
      <c r="B199" s="122" t="s">
        <v>620</v>
      </c>
      <c r="C199" s="142" t="s">
        <v>621</v>
      </c>
      <c r="D199" s="113"/>
      <c r="E199" s="127" t="s">
        <v>197</v>
      </c>
      <c r="F199" s="123">
        <f>'MEM. CÁLCULO'!M786</f>
        <v>13.44</v>
      </c>
      <c r="G199" s="124">
        <f>'MEM. CÁLCULO'!F784</f>
        <v>24.27</v>
      </c>
      <c r="H199" s="125">
        <f t="shared" si="60"/>
        <v>30.27</v>
      </c>
      <c r="I199" s="158">
        <f t="shared" si="61"/>
        <v>406.83</v>
      </c>
      <c r="J199" s="403"/>
      <c r="K199" s="404"/>
    </row>
    <row r="200" spans="1:11">
      <c r="A200" s="128"/>
      <c r="B200" s="122"/>
      <c r="C200" s="142"/>
      <c r="D200" s="113"/>
      <c r="E200" s="127"/>
      <c r="F200" s="123"/>
      <c r="G200" s="124"/>
      <c r="H200" s="125"/>
      <c r="I200" s="158"/>
      <c r="J200" s="403"/>
      <c r="K200" s="404"/>
    </row>
    <row r="201" spans="1:11" ht="79.95" customHeight="1">
      <c r="A201" s="128" t="s">
        <v>622</v>
      </c>
      <c r="B201" s="122" t="s">
        <v>623</v>
      </c>
      <c r="C201" s="142" t="s">
        <v>624</v>
      </c>
      <c r="D201" s="113"/>
      <c r="E201" s="127" t="s">
        <v>197</v>
      </c>
      <c r="F201" s="123">
        <f>'MEM. CÁLCULO'!M795</f>
        <v>9.6999999999999993</v>
      </c>
      <c r="G201" s="124">
        <f>'MEM. CÁLCULO'!F789</f>
        <v>38.64</v>
      </c>
      <c r="H201" s="125">
        <f t="shared" ref="H201" si="62">IF(G201="","",ROUND(G201+(G201*$F$4),2))</f>
        <v>48.2</v>
      </c>
      <c r="I201" s="158">
        <f t="shared" ref="I201" si="63">IF(F201="","",ROUND(F201*H201,2))</f>
        <v>467.54</v>
      </c>
      <c r="J201" s="403"/>
      <c r="K201" s="404"/>
    </row>
    <row r="202" spans="1:11">
      <c r="A202" s="128"/>
      <c r="B202" s="122"/>
      <c r="C202" s="142"/>
      <c r="D202" s="113"/>
      <c r="E202" s="127"/>
      <c r="F202" s="123"/>
      <c r="G202" s="124"/>
      <c r="H202" s="125"/>
      <c r="I202" s="158"/>
      <c r="J202" s="403"/>
      <c r="K202" s="404"/>
    </row>
    <row r="203" spans="1:11">
      <c r="A203" s="128"/>
      <c r="B203" s="122"/>
      <c r="C203" s="142"/>
      <c r="D203" s="113"/>
      <c r="E203" s="127"/>
      <c r="F203" s="123"/>
      <c r="G203" s="124"/>
      <c r="H203" s="125"/>
      <c r="I203" s="158"/>
      <c r="J203" s="403"/>
      <c r="K203" s="404"/>
    </row>
    <row r="204" spans="1:11">
      <c r="A204" s="147" t="s">
        <v>625</v>
      </c>
      <c r="B204" s="148"/>
      <c r="C204" s="149" t="s">
        <v>626</v>
      </c>
      <c r="D204" s="150">
        <f>SUM(I205:I233)</f>
        <v>47957.04</v>
      </c>
      <c r="E204" s="127"/>
      <c r="F204" s="123"/>
      <c r="G204" s="124"/>
      <c r="H204" s="125"/>
      <c r="I204" s="158"/>
      <c r="J204" s="403"/>
      <c r="K204" s="404"/>
    </row>
    <row r="205" spans="1:11" ht="75" customHeight="1">
      <c r="A205" s="128" t="s">
        <v>627</v>
      </c>
      <c r="B205" s="122" t="s">
        <v>234</v>
      </c>
      <c r="C205" s="126" t="s">
        <v>1023</v>
      </c>
      <c r="D205" s="113"/>
      <c r="E205" s="127" t="s">
        <v>236</v>
      </c>
      <c r="F205" s="123">
        <f>'MEM. CÁLCULO'!M806</f>
        <v>7.19</v>
      </c>
      <c r="G205" s="124">
        <f>'MEM. CÁLCULO'!F800</f>
        <v>281.05</v>
      </c>
      <c r="H205" s="125">
        <f t="shared" ref="H205" si="64">IF(G205="","",ROUND(G205+(G205*$F$4),2))</f>
        <v>350.58</v>
      </c>
      <c r="I205" s="158">
        <f t="shared" ref="I205" si="65">IF(F205="","",ROUND(F205*H205,2))</f>
        <v>2520.67</v>
      </c>
      <c r="J205" s="403"/>
      <c r="K205" s="404"/>
    </row>
    <row r="206" spans="1:11">
      <c r="A206" s="128"/>
      <c r="B206" s="122"/>
      <c r="C206" s="126"/>
      <c r="D206" s="113"/>
      <c r="E206" s="127"/>
      <c r="F206" s="123"/>
      <c r="G206" s="124"/>
      <c r="H206" s="125"/>
      <c r="I206" s="158"/>
      <c r="J206" s="403"/>
      <c r="K206" s="404"/>
    </row>
    <row r="207" spans="1:11" ht="72" customHeight="1">
      <c r="A207" s="128" t="s">
        <v>631</v>
      </c>
      <c r="B207" s="122" t="s">
        <v>632</v>
      </c>
      <c r="C207" s="126" t="s">
        <v>633</v>
      </c>
      <c r="D207" s="113"/>
      <c r="E207" s="127" t="s">
        <v>236</v>
      </c>
      <c r="F207" s="123">
        <f>'MEM. CÁLCULO'!M815</f>
        <v>96.46</v>
      </c>
      <c r="G207" s="124">
        <f>'MEM. CÁLCULO'!F809</f>
        <v>101.95</v>
      </c>
      <c r="H207" s="125">
        <f t="shared" ref="H207:H219" si="66">IF(G207="","",ROUND(G207+(G207*$F$4),2))</f>
        <v>127.17</v>
      </c>
      <c r="I207" s="158">
        <f t="shared" ref="I207:I219" si="67">IF(F207="","",ROUND(F207*H207,2))</f>
        <v>12266.82</v>
      </c>
      <c r="J207" s="403"/>
      <c r="K207" s="404"/>
    </row>
    <row r="208" spans="1:11" ht="70.95" customHeight="1">
      <c r="A208" s="128" t="s">
        <v>634</v>
      </c>
      <c r="B208" s="122" t="s">
        <v>247</v>
      </c>
      <c r="C208" s="142" t="s">
        <v>248</v>
      </c>
      <c r="D208" s="113"/>
      <c r="E208" s="127" t="s">
        <v>197</v>
      </c>
      <c r="F208" s="123">
        <f>'MEM. CÁLCULO'!M824</f>
        <v>47.89</v>
      </c>
      <c r="G208" s="124">
        <f>'MEM. CÁLCULO'!F818</f>
        <v>26.06</v>
      </c>
      <c r="H208" s="125">
        <f t="shared" si="66"/>
        <v>32.51</v>
      </c>
      <c r="I208" s="158">
        <f t="shared" si="67"/>
        <v>1556.9</v>
      </c>
      <c r="J208" s="403"/>
      <c r="K208" s="404"/>
    </row>
    <row r="209" spans="1:11" ht="39.6">
      <c r="A209" s="128"/>
      <c r="B209" s="122"/>
      <c r="C209" s="142" t="s">
        <v>984</v>
      </c>
      <c r="D209" s="113"/>
      <c r="E209" s="127"/>
      <c r="F209" s="123"/>
      <c r="G209" s="124"/>
      <c r="H209" s="125"/>
      <c r="I209" s="158"/>
      <c r="J209" s="403"/>
      <c r="K209" s="404"/>
    </row>
    <row r="210" spans="1:11" ht="26.4">
      <c r="A210" s="128" t="s">
        <v>635</v>
      </c>
      <c r="B210" s="122" t="s">
        <v>636</v>
      </c>
      <c r="C210" s="126" t="s">
        <v>637</v>
      </c>
      <c r="D210" s="113"/>
      <c r="E210" s="127" t="s">
        <v>197</v>
      </c>
      <c r="F210" s="123">
        <f>'MEM. CÁLCULO'!M829</f>
        <v>42.25</v>
      </c>
      <c r="G210" s="124">
        <f>'MEM. CÁLCULO'!F827</f>
        <v>3.74</v>
      </c>
      <c r="H210" s="125">
        <f t="shared" si="66"/>
        <v>4.67</v>
      </c>
      <c r="I210" s="158">
        <f t="shared" si="67"/>
        <v>197.31</v>
      </c>
      <c r="J210" s="403"/>
      <c r="K210" s="404"/>
    </row>
    <row r="211" spans="1:11" ht="52.8">
      <c r="A211" s="128" t="s">
        <v>638</v>
      </c>
      <c r="B211" s="122" t="s">
        <v>639</v>
      </c>
      <c r="C211" s="126" t="s">
        <v>640</v>
      </c>
      <c r="D211" s="113"/>
      <c r="E211" s="127" t="s">
        <v>197</v>
      </c>
      <c r="F211" s="123">
        <f>'MEM. CÁLCULO'!M834</f>
        <v>42.25</v>
      </c>
      <c r="G211" s="124">
        <f>'MEM. CÁLCULO'!F832</f>
        <v>138.69</v>
      </c>
      <c r="H211" s="125">
        <f t="shared" si="66"/>
        <v>173</v>
      </c>
      <c r="I211" s="158">
        <f t="shared" si="67"/>
        <v>7309.25</v>
      </c>
      <c r="J211" s="403"/>
      <c r="K211" s="404"/>
    </row>
    <row r="212" spans="1:11">
      <c r="A212" s="128"/>
      <c r="B212" s="122"/>
      <c r="C212" s="126"/>
      <c r="D212" s="113"/>
      <c r="E212" s="175"/>
      <c r="F212" s="123"/>
      <c r="G212" s="124"/>
      <c r="H212" s="125"/>
      <c r="I212" s="158"/>
      <c r="J212" s="403"/>
      <c r="K212" s="404"/>
    </row>
    <row r="213" spans="1:11" ht="26.4">
      <c r="A213" s="128" t="s">
        <v>641</v>
      </c>
      <c r="B213" s="122">
        <v>102620</v>
      </c>
      <c r="C213" s="126" t="s">
        <v>642</v>
      </c>
      <c r="D213" s="113"/>
      <c r="E213" s="172" t="s">
        <v>161</v>
      </c>
      <c r="F213" s="123">
        <f>'MEM. CÁLCULO'!M839</f>
        <v>1</v>
      </c>
      <c r="G213" s="124">
        <f>'MEM. CÁLCULO'!F837</f>
        <v>8949.15</v>
      </c>
      <c r="H213" s="125">
        <f t="shared" si="66"/>
        <v>11163.17</v>
      </c>
      <c r="I213" s="158">
        <f t="shared" si="67"/>
        <v>11163.17</v>
      </c>
      <c r="J213" s="403"/>
      <c r="K213" s="404"/>
    </row>
    <row r="214" spans="1:11" ht="92.4">
      <c r="A214" s="128"/>
      <c r="B214" s="122"/>
      <c r="C214" s="126" t="s">
        <v>996</v>
      </c>
      <c r="D214" s="113"/>
      <c r="E214" s="172"/>
      <c r="F214" s="123"/>
      <c r="G214" s="124"/>
      <c r="H214" s="125"/>
      <c r="I214" s="158"/>
      <c r="J214" s="403"/>
      <c r="K214" s="404"/>
    </row>
    <row r="215" spans="1:11" ht="40.950000000000003" customHeight="1">
      <c r="A215" s="128" t="s">
        <v>644</v>
      </c>
      <c r="B215" s="122" t="s">
        <v>645</v>
      </c>
      <c r="C215" s="126" t="s">
        <v>646</v>
      </c>
      <c r="D215" s="113"/>
      <c r="E215" s="122" t="s">
        <v>190</v>
      </c>
      <c r="F215" s="123">
        <f>'MEM. CÁLCULO'!M844</f>
        <v>14</v>
      </c>
      <c r="G215" s="124">
        <f>'MEM. CÁLCULO'!F842</f>
        <v>44.56</v>
      </c>
      <c r="H215" s="125">
        <f t="shared" si="66"/>
        <v>55.58</v>
      </c>
      <c r="I215" s="158">
        <f t="shared" si="67"/>
        <v>778.12</v>
      </c>
      <c r="J215" s="403"/>
      <c r="K215" s="404"/>
    </row>
    <row r="216" spans="1:11" ht="39.6">
      <c r="A216" s="128"/>
      <c r="B216" s="122"/>
      <c r="C216" s="126" t="s">
        <v>1000</v>
      </c>
      <c r="D216" s="113"/>
      <c r="E216" s="122"/>
      <c r="F216" s="123"/>
      <c r="G216" s="124"/>
      <c r="H216" s="125"/>
      <c r="I216" s="158"/>
      <c r="J216" s="403"/>
      <c r="K216" s="404"/>
    </row>
    <row r="217" spans="1:11" ht="45" customHeight="1">
      <c r="A217" s="128" t="s">
        <v>648</v>
      </c>
      <c r="B217" s="122" t="s">
        <v>439</v>
      </c>
      <c r="C217" s="126" t="s">
        <v>440</v>
      </c>
      <c r="D217" s="113"/>
      <c r="E217" s="122" t="s">
        <v>190</v>
      </c>
      <c r="F217" s="123">
        <f>'MEM. CÁLCULO'!M851</f>
        <v>6</v>
      </c>
      <c r="G217" s="124">
        <f>'MEM. CÁLCULO'!F849</f>
        <v>25.01</v>
      </c>
      <c r="H217" s="125">
        <f t="shared" si="66"/>
        <v>31.2</v>
      </c>
      <c r="I217" s="158">
        <f t="shared" si="67"/>
        <v>187.2</v>
      </c>
      <c r="J217" s="403"/>
      <c r="K217" s="404"/>
    </row>
    <row r="218" spans="1:11" ht="79.2">
      <c r="A218" s="128"/>
      <c r="B218" s="122"/>
      <c r="C218" s="126" t="s">
        <v>995</v>
      </c>
      <c r="D218" s="113"/>
      <c r="E218" s="122"/>
      <c r="F218" s="123"/>
      <c r="G218" s="124"/>
      <c r="H218" s="125"/>
      <c r="I218" s="158"/>
      <c r="J218" s="403"/>
      <c r="K218" s="404"/>
    </row>
    <row r="219" spans="1:11" ht="34.950000000000003" customHeight="1">
      <c r="A219" s="128" t="s">
        <v>650</v>
      </c>
      <c r="B219" s="122" t="s">
        <v>257</v>
      </c>
      <c r="C219" s="126" t="s">
        <v>258</v>
      </c>
      <c r="D219" s="113"/>
      <c r="E219" s="122" t="s">
        <v>236</v>
      </c>
      <c r="F219" s="123">
        <f>'MEM. CÁLCULO'!M856</f>
        <v>38.58</v>
      </c>
      <c r="G219" s="124">
        <f>'MEM. CÁLCULO'!F854</f>
        <v>48.41</v>
      </c>
      <c r="H219" s="125">
        <f t="shared" si="66"/>
        <v>60.39</v>
      </c>
      <c r="I219" s="158">
        <f t="shared" si="67"/>
        <v>2329.85</v>
      </c>
      <c r="J219" s="403"/>
      <c r="K219" s="404"/>
    </row>
    <row r="220" spans="1:11" ht="52.8">
      <c r="A220" s="128"/>
      <c r="B220" s="122"/>
      <c r="C220" s="126" t="s">
        <v>986</v>
      </c>
      <c r="D220" s="113"/>
      <c r="E220" s="176"/>
      <c r="F220" s="123"/>
      <c r="G220" s="124"/>
      <c r="H220" s="125"/>
      <c r="I220" s="158"/>
      <c r="J220" s="403"/>
      <c r="K220" s="404"/>
    </row>
    <row r="221" spans="1:11" ht="71.400000000000006" customHeight="1">
      <c r="A221" s="128" t="s">
        <v>652</v>
      </c>
      <c r="B221" s="122" t="s">
        <v>653</v>
      </c>
      <c r="C221" s="126" t="s">
        <v>654</v>
      </c>
      <c r="D221" s="113"/>
      <c r="E221" s="172" t="s">
        <v>161</v>
      </c>
      <c r="F221" s="123">
        <f>'MEM. CÁLCULO'!M861</f>
        <v>2</v>
      </c>
      <c r="G221" s="124">
        <f>'MEM. CÁLCULO'!F859</f>
        <v>483.81</v>
      </c>
      <c r="H221" s="125">
        <f t="shared" ref="H221:H233" si="68">IF(G221="","",ROUND(G221+(G221*$F$4),2))</f>
        <v>603.5</v>
      </c>
      <c r="I221" s="158">
        <f t="shared" ref="I221:I233" si="69">IF(F221="","",ROUND(F221*H221,2))</f>
        <v>1207</v>
      </c>
      <c r="J221" s="403"/>
      <c r="K221" s="404"/>
    </row>
    <row r="222" spans="1:11">
      <c r="A222" s="182"/>
      <c r="B222" s="183"/>
      <c r="C222" s="184"/>
      <c r="D222" s="185"/>
      <c r="E222" s="172"/>
      <c r="F222" s="123"/>
      <c r="G222" s="124"/>
      <c r="H222" s="125"/>
      <c r="I222" s="158"/>
      <c r="J222" s="403"/>
      <c r="K222" s="404"/>
    </row>
    <row r="223" spans="1:11" ht="52.8">
      <c r="A223" s="182" t="s">
        <v>656</v>
      </c>
      <c r="B223" s="183" t="s">
        <v>472</v>
      </c>
      <c r="C223" s="184" t="s">
        <v>657</v>
      </c>
      <c r="D223" s="185"/>
      <c r="E223" s="172" t="s">
        <v>161</v>
      </c>
      <c r="F223" s="123">
        <f>'MEM. CÁLCULO'!M866</f>
        <v>1</v>
      </c>
      <c r="G223" s="124">
        <f>'MEM. CÁLCULO'!F864</f>
        <v>590.77</v>
      </c>
      <c r="H223" s="125">
        <f t="shared" si="68"/>
        <v>736.93</v>
      </c>
      <c r="I223" s="158">
        <f t="shared" si="69"/>
        <v>736.93</v>
      </c>
      <c r="J223" s="403"/>
      <c r="K223" s="404"/>
    </row>
    <row r="224" spans="1:11" ht="52.8">
      <c r="A224" s="128" t="s">
        <v>659</v>
      </c>
      <c r="B224" s="122" t="s">
        <v>660</v>
      </c>
      <c r="C224" s="126" t="s">
        <v>661</v>
      </c>
      <c r="D224" s="113"/>
      <c r="E224" s="172" t="s">
        <v>161</v>
      </c>
      <c r="F224" s="123">
        <f>'MEM. CÁLCULO'!M871</f>
        <v>1</v>
      </c>
      <c r="G224" s="124">
        <f>'MEM. CÁLCULO'!F869</f>
        <v>291.55</v>
      </c>
      <c r="H224" s="125">
        <f t="shared" si="68"/>
        <v>363.68</v>
      </c>
      <c r="I224" s="158">
        <f t="shared" si="69"/>
        <v>363.68</v>
      </c>
      <c r="J224" s="403"/>
      <c r="K224" s="404"/>
    </row>
    <row r="225" spans="1:11">
      <c r="A225" s="128"/>
      <c r="B225" s="122"/>
      <c r="C225" s="126"/>
      <c r="D225" s="113"/>
      <c r="E225" s="172"/>
      <c r="F225" s="123"/>
      <c r="G225" s="124"/>
      <c r="H225" s="125"/>
      <c r="I225" s="158"/>
      <c r="J225" s="403"/>
      <c r="K225" s="404"/>
    </row>
    <row r="226" spans="1:11" ht="26.4">
      <c r="A226" s="128" t="s">
        <v>662</v>
      </c>
      <c r="B226" s="122" t="s">
        <v>663</v>
      </c>
      <c r="C226" s="112" t="s">
        <v>664</v>
      </c>
      <c r="D226" s="113"/>
      <c r="E226" s="172" t="s">
        <v>161</v>
      </c>
      <c r="F226" s="123">
        <f>'MEM. CÁLCULO'!M876</f>
        <v>1</v>
      </c>
      <c r="G226" s="124">
        <f>'MEM. CÁLCULO'!F874</f>
        <v>65.78</v>
      </c>
      <c r="H226" s="125">
        <f t="shared" si="68"/>
        <v>82.05</v>
      </c>
      <c r="I226" s="158">
        <f t="shared" si="69"/>
        <v>82.05</v>
      </c>
      <c r="J226" s="403"/>
      <c r="K226" s="404"/>
    </row>
    <row r="227" spans="1:11" ht="51" customHeight="1">
      <c r="A227" s="128"/>
      <c r="B227" s="122"/>
      <c r="C227" s="126" t="s">
        <v>1024</v>
      </c>
      <c r="D227" s="113"/>
      <c r="E227" s="172"/>
      <c r="F227" s="123"/>
      <c r="G227" s="124"/>
      <c r="H227" s="125"/>
      <c r="I227" s="158"/>
      <c r="J227" s="403"/>
      <c r="K227" s="404"/>
    </row>
    <row r="228" spans="1:11" ht="44.4" customHeight="1">
      <c r="A228" s="128" t="s">
        <v>666</v>
      </c>
      <c r="B228" s="122" t="s">
        <v>667</v>
      </c>
      <c r="C228" s="126" t="s">
        <v>668</v>
      </c>
      <c r="D228" s="113"/>
      <c r="E228" s="172" t="s">
        <v>161</v>
      </c>
      <c r="F228" s="123">
        <f>'MEM. CÁLCULO'!M884</f>
        <v>1</v>
      </c>
      <c r="G228" s="124">
        <f>'MEM. CÁLCULO'!F882</f>
        <v>63.55</v>
      </c>
      <c r="H228" s="125">
        <f t="shared" si="68"/>
        <v>79.27</v>
      </c>
      <c r="I228" s="158">
        <f t="shared" si="69"/>
        <v>79.27</v>
      </c>
      <c r="J228" s="403"/>
      <c r="K228" s="404"/>
    </row>
    <row r="229" spans="1:11" ht="39.6">
      <c r="A229" s="128"/>
      <c r="B229" s="122"/>
      <c r="C229" s="126" t="s">
        <v>994</v>
      </c>
      <c r="D229" s="113"/>
      <c r="E229" s="172"/>
      <c r="F229" s="123"/>
      <c r="G229" s="124"/>
      <c r="H229" s="125"/>
      <c r="I229" s="158"/>
      <c r="J229" s="403"/>
      <c r="K229" s="404"/>
    </row>
    <row r="230" spans="1:11" ht="26.4">
      <c r="A230" s="128" t="s">
        <v>669</v>
      </c>
      <c r="B230" s="122" t="s">
        <v>670</v>
      </c>
      <c r="C230" s="126" t="s">
        <v>671</v>
      </c>
      <c r="D230" s="113"/>
      <c r="E230" s="172" t="s">
        <v>161</v>
      </c>
      <c r="F230" s="123">
        <f>'MEM. CÁLCULO'!M889</f>
        <v>1</v>
      </c>
      <c r="G230" s="124">
        <f>'MEM. CÁLCULO'!F887</f>
        <v>886.83</v>
      </c>
      <c r="H230" s="125">
        <f t="shared" si="68"/>
        <v>1106.23</v>
      </c>
      <c r="I230" s="158">
        <f t="shared" si="69"/>
        <v>1106.23</v>
      </c>
      <c r="J230" s="403"/>
      <c r="K230" s="404"/>
    </row>
    <row r="231" spans="1:11" ht="92.4">
      <c r="A231" s="128"/>
      <c r="B231" s="122"/>
      <c r="C231" s="126" t="s">
        <v>1025</v>
      </c>
      <c r="D231" s="113"/>
      <c r="E231" s="172"/>
      <c r="F231" s="123"/>
      <c r="G231" s="124"/>
      <c r="H231" s="125"/>
      <c r="I231" s="158"/>
      <c r="J231" s="403"/>
      <c r="K231" s="404"/>
    </row>
    <row r="232" spans="1:11" ht="39.6">
      <c r="A232" s="128" t="s">
        <v>673</v>
      </c>
      <c r="B232" s="122" t="s">
        <v>674</v>
      </c>
      <c r="C232" s="142" t="s">
        <v>675</v>
      </c>
      <c r="D232" s="113"/>
      <c r="E232" s="127" t="s">
        <v>197</v>
      </c>
      <c r="F232" s="123">
        <f>'MEM. CÁLCULO'!M894</f>
        <v>42.25</v>
      </c>
      <c r="G232" s="124">
        <f>'MEM. CÁLCULO'!F892</f>
        <v>68.59</v>
      </c>
      <c r="H232" s="125">
        <f t="shared" si="68"/>
        <v>85.56</v>
      </c>
      <c r="I232" s="158">
        <f t="shared" si="69"/>
        <v>3614.91</v>
      </c>
      <c r="J232" s="403"/>
      <c r="K232" s="404"/>
    </row>
    <row r="233" spans="1:11" ht="26.4">
      <c r="A233" s="128" t="s">
        <v>677</v>
      </c>
      <c r="B233" s="122" t="s">
        <v>678</v>
      </c>
      <c r="C233" s="142" t="s">
        <v>679</v>
      </c>
      <c r="D233" s="113"/>
      <c r="E233" s="127" t="s">
        <v>197</v>
      </c>
      <c r="F233" s="123">
        <f>'MEM. CÁLCULO'!M899</f>
        <v>42.25</v>
      </c>
      <c r="G233" s="124">
        <f>'MEM. CÁLCULO'!F897</f>
        <v>46.63</v>
      </c>
      <c r="H233" s="125">
        <f t="shared" si="68"/>
        <v>58.17</v>
      </c>
      <c r="I233" s="158">
        <f t="shared" si="69"/>
        <v>2457.6799999999998</v>
      </c>
      <c r="J233" s="403"/>
      <c r="K233" s="404"/>
    </row>
    <row r="234" spans="1:11">
      <c r="A234" s="128"/>
      <c r="B234" s="122"/>
      <c r="C234" s="142"/>
      <c r="D234" s="113"/>
      <c r="E234" s="127"/>
      <c r="F234" s="123"/>
      <c r="G234" s="124"/>
      <c r="H234" s="125"/>
      <c r="I234" s="158"/>
      <c r="J234" s="403"/>
      <c r="K234" s="404"/>
    </row>
    <row r="235" spans="1:11">
      <c r="A235" s="186">
        <v>4</v>
      </c>
      <c r="B235" s="187"/>
      <c r="C235" s="188" t="s">
        <v>680</v>
      </c>
      <c r="D235" s="189">
        <f>D237+D257+D267+D308+D341</f>
        <v>1626411.6500000001</v>
      </c>
      <c r="E235" s="116"/>
      <c r="F235" s="119"/>
      <c r="G235" s="133"/>
      <c r="H235" s="134"/>
      <c r="I235" s="192"/>
      <c r="J235" s="401"/>
      <c r="K235" s="402"/>
    </row>
    <row r="236" spans="1:11">
      <c r="A236" s="190"/>
      <c r="B236" s="127"/>
      <c r="C236" s="191"/>
      <c r="D236" s="137"/>
      <c r="E236" s="127"/>
      <c r="F236" s="123"/>
      <c r="G236" s="124"/>
      <c r="H236" s="125"/>
      <c r="I236" s="164"/>
      <c r="J236" s="403"/>
      <c r="K236" s="404"/>
    </row>
    <row r="237" spans="1:11">
      <c r="A237" s="139" t="s">
        <v>38</v>
      </c>
      <c r="B237" s="135"/>
      <c r="C237" s="140" t="s">
        <v>681</v>
      </c>
      <c r="D237" s="141">
        <f>SUM(I238:I252)</f>
        <v>411400.35</v>
      </c>
      <c r="E237" s="127"/>
      <c r="F237" s="123"/>
      <c r="G237" s="124"/>
      <c r="H237" s="125"/>
      <c r="I237" s="158"/>
      <c r="J237" s="403"/>
      <c r="K237" s="404"/>
    </row>
    <row r="238" spans="1:11" ht="185.4" customHeight="1">
      <c r="A238" s="128" t="s">
        <v>41</v>
      </c>
      <c r="B238" s="122" t="s">
        <v>234</v>
      </c>
      <c r="C238" s="126" t="s">
        <v>235</v>
      </c>
      <c r="D238" s="113"/>
      <c r="E238" s="127" t="s">
        <v>236</v>
      </c>
      <c r="F238" s="123">
        <f>'MEM. CÁLCULO'!M921</f>
        <v>31.099999999999998</v>
      </c>
      <c r="G238" s="124">
        <f>'MEM. CÁLCULO'!F908</f>
        <v>281.05</v>
      </c>
      <c r="H238" s="125">
        <f>IF(G238="","",ROUND(G238+(G238*$F$4),2))</f>
        <v>350.58</v>
      </c>
      <c r="I238" s="158">
        <f t="shared" ref="I238" si="70">IF(F238="","",ROUND(F238*H238,2))</f>
        <v>10903.04</v>
      </c>
      <c r="J238" s="403"/>
      <c r="K238" s="404"/>
    </row>
    <row r="239" spans="1:11">
      <c r="A239" s="128"/>
      <c r="B239" s="122"/>
      <c r="C239" s="126"/>
      <c r="D239" s="113"/>
      <c r="E239" s="127"/>
      <c r="F239" s="123"/>
      <c r="G239" s="124"/>
      <c r="H239" s="125"/>
      <c r="I239" s="158"/>
      <c r="J239" s="403"/>
      <c r="K239" s="404"/>
    </row>
    <row r="240" spans="1:11" ht="46.95" customHeight="1">
      <c r="A240" s="128" t="s">
        <v>45</v>
      </c>
      <c r="B240" s="122" t="s">
        <v>688</v>
      </c>
      <c r="C240" s="126" t="s">
        <v>689</v>
      </c>
      <c r="D240" s="113"/>
      <c r="E240" s="127" t="s">
        <v>236</v>
      </c>
      <c r="F240" s="123">
        <f>'MEM. CÁLCULO'!M926</f>
        <v>28.26</v>
      </c>
      <c r="G240" s="124">
        <f>'MEM. CÁLCULO'!F924</f>
        <v>386.3</v>
      </c>
      <c r="H240" s="125">
        <f t="shared" ref="H240:H244" si="71">IF(G240="","",ROUND(G240+(G240*$F$4),2))</f>
        <v>481.87</v>
      </c>
      <c r="I240" s="158">
        <f t="shared" ref="I240:I244" si="72">IF(F240="","",ROUND(F240*H240,2))</f>
        <v>13617.65</v>
      </c>
      <c r="J240" s="403"/>
      <c r="K240" s="404"/>
    </row>
    <row r="241" spans="1:11" ht="39.6">
      <c r="A241" s="128" t="s">
        <v>48</v>
      </c>
      <c r="B241" s="122" t="s">
        <v>691</v>
      </c>
      <c r="C241" s="126" t="s">
        <v>692</v>
      </c>
      <c r="D241" s="113"/>
      <c r="E241" s="122" t="s">
        <v>190</v>
      </c>
      <c r="F241" s="123">
        <f>'MEM. CÁLCULO'!M931</f>
        <v>36</v>
      </c>
      <c r="G241" s="124">
        <f>'MEM. CÁLCULO'!F929</f>
        <v>230.15</v>
      </c>
      <c r="H241" s="125">
        <f t="shared" ref="H241" si="73">IF(G241="","",ROUND(G241+(G241*$F$4),2))</f>
        <v>287.08999999999997</v>
      </c>
      <c r="I241" s="158">
        <f t="shared" ref="I241" si="74">IF(F241="","",ROUND(F241*H241,2))</f>
        <v>10335.24</v>
      </c>
      <c r="J241" s="403"/>
      <c r="K241" s="404"/>
    </row>
    <row r="242" spans="1:11" ht="66">
      <c r="A242" s="128"/>
      <c r="B242" s="122"/>
      <c r="C242" s="126" t="s">
        <v>1026</v>
      </c>
      <c r="D242" s="113"/>
      <c r="E242" s="122"/>
      <c r="F242" s="123"/>
      <c r="G242" s="124"/>
      <c r="H242" s="125"/>
      <c r="I242" s="158"/>
      <c r="J242" s="403"/>
      <c r="K242" s="404"/>
    </row>
    <row r="243" spans="1:11" ht="174" customHeight="1">
      <c r="A243" s="128" t="s">
        <v>694</v>
      </c>
      <c r="B243" s="122">
        <v>96527</v>
      </c>
      <c r="C243" s="126" t="s">
        <v>245</v>
      </c>
      <c r="D243" s="113"/>
      <c r="E243" s="127" t="s">
        <v>236</v>
      </c>
      <c r="F243" s="123">
        <f>'MEM. CÁLCULO'!M946</f>
        <v>64.62</v>
      </c>
      <c r="G243" s="124">
        <f>'MEM. CÁLCULO'!F934</f>
        <v>118.4</v>
      </c>
      <c r="H243" s="125">
        <f t="shared" si="71"/>
        <v>147.69</v>
      </c>
      <c r="I243" s="158">
        <f t="shared" si="72"/>
        <v>9543.73</v>
      </c>
      <c r="J243" s="403"/>
      <c r="K243" s="404"/>
    </row>
    <row r="244" spans="1:11" ht="195" customHeight="1">
      <c r="A244" s="128" t="s">
        <v>695</v>
      </c>
      <c r="B244" s="122" t="s">
        <v>247</v>
      </c>
      <c r="C244" s="142" t="s">
        <v>248</v>
      </c>
      <c r="D244" s="113"/>
      <c r="E244" s="127" t="s">
        <v>197</v>
      </c>
      <c r="F244" s="123">
        <f>'MEM. CÁLCULO'!M962</f>
        <v>140.93</v>
      </c>
      <c r="G244" s="124">
        <f>'MEM. CÁLCULO'!F949</f>
        <v>26.06</v>
      </c>
      <c r="H244" s="125">
        <f t="shared" si="71"/>
        <v>32.51</v>
      </c>
      <c r="I244" s="158">
        <f t="shared" si="72"/>
        <v>4581.63</v>
      </c>
      <c r="J244" s="403"/>
      <c r="K244" s="404"/>
    </row>
    <row r="245" spans="1:11" ht="39.6">
      <c r="A245" s="128"/>
      <c r="B245" s="122"/>
      <c r="C245" s="142" t="s">
        <v>984</v>
      </c>
      <c r="D245" s="113"/>
      <c r="E245" s="127"/>
      <c r="F245" s="123"/>
      <c r="G245" s="124"/>
      <c r="H245" s="125"/>
      <c r="I245" s="158"/>
      <c r="J245" s="403"/>
      <c r="K245" s="404"/>
    </row>
    <row r="246" spans="1:11" ht="35.4" customHeight="1">
      <c r="A246" s="128" t="s">
        <v>696</v>
      </c>
      <c r="B246" s="122" t="s">
        <v>697</v>
      </c>
      <c r="C246" s="126" t="s">
        <v>698</v>
      </c>
      <c r="D246" s="113"/>
      <c r="E246" s="127" t="s">
        <v>236</v>
      </c>
      <c r="F246" s="123">
        <f>'MEM. CÁLCULO'!M967</f>
        <v>22.61</v>
      </c>
      <c r="G246" s="124">
        <f>'MEM. CÁLCULO'!F965</f>
        <v>670.8</v>
      </c>
      <c r="H246" s="125">
        <f t="shared" ref="H246" si="75">IF(G246="","",ROUND(G246+(G246*$F$4),2))</f>
        <v>836.76</v>
      </c>
      <c r="I246" s="158">
        <f t="shared" ref="I246" si="76">IF(F246="","",ROUND(F246*H246,2))</f>
        <v>18919.14</v>
      </c>
      <c r="J246" s="403"/>
      <c r="K246" s="404"/>
    </row>
    <row r="247" spans="1:11" ht="66">
      <c r="A247" s="128"/>
      <c r="B247" s="122"/>
      <c r="C247" s="126" t="s">
        <v>1027</v>
      </c>
      <c r="D247" s="113"/>
      <c r="E247" s="127"/>
      <c r="F247" s="123"/>
      <c r="G247" s="124"/>
      <c r="H247" s="125"/>
      <c r="I247" s="158"/>
      <c r="J247" s="403"/>
      <c r="K247" s="404"/>
    </row>
    <row r="248" spans="1:11" ht="36.6" customHeight="1">
      <c r="A248" s="128" t="s">
        <v>699</v>
      </c>
      <c r="B248" s="122" t="s">
        <v>250</v>
      </c>
      <c r="C248" s="142" t="s">
        <v>251</v>
      </c>
      <c r="D248" s="113"/>
      <c r="E248" s="122" t="s">
        <v>236</v>
      </c>
      <c r="F248" s="123">
        <f>'MEM. CÁLCULO'!M972</f>
        <v>10.37</v>
      </c>
      <c r="G248" s="124">
        <f>'MEM. CÁLCULO'!F970</f>
        <v>4550.13</v>
      </c>
      <c r="H248" s="125">
        <f t="shared" ref="H248:H252" si="77">IF(G248="","",ROUND(G248+(G248*$F$4),2))</f>
        <v>5675.83</v>
      </c>
      <c r="I248" s="158">
        <f t="shared" ref="I248:I252" si="78">IF(F248="","",ROUND(F248*H248,2))</f>
        <v>58858.36</v>
      </c>
      <c r="J248" s="403"/>
      <c r="K248" s="404"/>
    </row>
    <row r="249" spans="1:11">
      <c r="A249" s="128"/>
      <c r="B249" s="122"/>
      <c r="C249" s="142"/>
      <c r="D249" s="113"/>
      <c r="E249" s="122"/>
      <c r="F249" s="123"/>
      <c r="G249" s="124"/>
      <c r="H249" s="125"/>
      <c r="I249" s="158"/>
      <c r="J249" s="403"/>
      <c r="K249" s="404"/>
    </row>
    <row r="250" spans="1:11" ht="182.4" customHeight="1">
      <c r="A250" s="128" t="s">
        <v>700</v>
      </c>
      <c r="B250" s="122" t="s">
        <v>253</v>
      </c>
      <c r="C250" s="142" t="s">
        <v>254</v>
      </c>
      <c r="D250" s="113"/>
      <c r="E250" s="122" t="s">
        <v>236</v>
      </c>
      <c r="F250" s="123">
        <f>'MEM. CÁLCULO'!M987</f>
        <v>49.87</v>
      </c>
      <c r="G250" s="124">
        <f>'MEM. CÁLCULO'!F975</f>
        <v>4531.75</v>
      </c>
      <c r="H250" s="125">
        <f t="shared" si="77"/>
        <v>5652.9</v>
      </c>
      <c r="I250" s="158">
        <f t="shared" si="78"/>
        <v>281910.12</v>
      </c>
      <c r="J250" s="403"/>
      <c r="K250" s="404"/>
    </row>
    <row r="251" spans="1:11">
      <c r="A251" s="128"/>
      <c r="B251" s="122"/>
      <c r="C251" s="142"/>
      <c r="D251" s="113"/>
      <c r="E251" s="122"/>
      <c r="F251" s="123"/>
      <c r="G251" s="124"/>
      <c r="H251" s="125"/>
      <c r="I251" s="158"/>
      <c r="J251" s="403"/>
      <c r="K251" s="404"/>
    </row>
    <row r="252" spans="1:11" ht="41.4" customHeight="1">
      <c r="A252" s="128" t="s">
        <v>701</v>
      </c>
      <c r="B252" s="122" t="s">
        <v>257</v>
      </c>
      <c r="C252" s="126" t="s">
        <v>258</v>
      </c>
      <c r="D252" s="113"/>
      <c r="E252" s="122" t="s">
        <v>236</v>
      </c>
      <c r="F252" s="123">
        <f>'MEM. CÁLCULO'!M992</f>
        <v>45.23</v>
      </c>
      <c r="G252" s="124">
        <f>'MEM. CÁLCULO'!F990</f>
        <v>48.41</v>
      </c>
      <c r="H252" s="125">
        <f t="shared" si="77"/>
        <v>60.39</v>
      </c>
      <c r="I252" s="158">
        <f t="shared" si="78"/>
        <v>2731.44</v>
      </c>
      <c r="J252" s="411"/>
      <c r="K252" s="412"/>
    </row>
    <row r="253" spans="1:11" ht="52.8">
      <c r="A253" s="128"/>
      <c r="B253" s="122"/>
      <c r="C253" s="126" t="s">
        <v>986</v>
      </c>
      <c r="D253" s="113"/>
      <c r="E253" s="122"/>
      <c r="F253" s="123"/>
      <c r="G253" s="124"/>
      <c r="H253" s="125"/>
      <c r="I253" s="158"/>
      <c r="J253" s="403"/>
      <c r="K253" s="404"/>
    </row>
    <row r="254" spans="1:11">
      <c r="A254" s="128"/>
      <c r="B254" s="122"/>
      <c r="C254" s="126"/>
      <c r="D254" s="113"/>
      <c r="E254" s="122"/>
      <c r="F254" s="123"/>
      <c r="G254" s="124"/>
      <c r="H254" s="125"/>
      <c r="I254" s="158"/>
      <c r="J254" s="403"/>
      <c r="K254" s="404"/>
    </row>
    <row r="255" spans="1:11">
      <c r="A255" s="128"/>
      <c r="B255" s="122"/>
      <c r="C255" s="126"/>
      <c r="D255" s="113"/>
      <c r="E255" s="122"/>
      <c r="F255" s="123"/>
      <c r="G255" s="124"/>
      <c r="H255" s="125"/>
      <c r="I255" s="158"/>
      <c r="J255" s="403"/>
      <c r="K255" s="404"/>
    </row>
    <row r="256" spans="1:11">
      <c r="A256" s="128"/>
      <c r="B256" s="127"/>
      <c r="C256" s="112"/>
      <c r="D256" s="113"/>
      <c r="E256" s="127"/>
      <c r="F256" s="123"/>
      <c r="G256" s="124"/>
      <c r="H256" s="125"/>
      <c r="I256" s="158"/>
      <c r="J256" s="403"/>
      <c r="K256" s="404"/>
    </row>
    <row r="257" spans="1:11">
      <c r="A257" s="139" t="s">
        <v>51</v>
      </c>
      <c r="B257" s="135"/>
      <c r="C257" s="140" t="s">
        <v>703</v>
      </c>
      <c r="D257" s="141">
        <f>SUM(I258:I264)</f>
        <v>589796.30999999994</v>
      </c>
      <c r="E257" s="127"/>
      <c r="F257" s="123"/>
      <c r="G257" s="124"/>
      <c r="H257" s="125"/>
      <c r="I257" s="158"/>
      <c r="J257" s="403"/>
      <c r="K257" s="404"/>
    </row>
    <row r="258" spans="1:11" ht="66">
      <c r="A258" s="128" t="s">
        <v>54</v>
      </c>
      <c r="B258" s="122" t="s">
        <v>704</v>
      </c>
      <c r="C258" s="126" t="s">
        <v>705</v>
      </c>
      <c r="D258" s="113"/>
      <c r="E258" s="127" t="s">
        <v>197</v>
      </c>
      <c r="F258" s="193">
        <f>'MEM. CÁLCULO'!M999</f>
        <v>1179.25</v>
      </c>
      <c r="G258" s="124">
        <f>'MEM. CÁLCULO'!F997</f>
        <v>254.8</v>
      </c>
      <c r="H258" s="125">
        <f t="shared" ref="H258:H260" si="79">IF(G258="","",ROUND(G258+(G258*$F$4),2))</f>
        <v>317.83999999999997</v>
      </c>
      <c r="I258" s="158">
        <f t="shared" ref="I258:I260" si="80">IF(F258="","",ROUND(F258*H258,2))</f>
        <v>374812.82</v>
      </c>
      <c r="J258" s="403"/>
      <c r="K258" s="404"/>
    </row>
    <row r="259" spans="1:11" ht="145.19999999999999">
      <c r="A259" s="128"/>
      <c r="B259" s="122"/>
      <c r="C259" s="126" t="s">
        <v>1028</v>
      </c>
      <c r="D259" s="113"/>
      <c r="E259" s="127"/>
      <c r="F259" s="193"/>
      <c r="G259" s="124"/>
      <c r="H259" s="125"/>
      <c r="I259" s="158"/>
      <c r="J259" s="403"/>
      <c r="K259" s="404"/>
    </row>
    <row r="260" spans="1:11" ht="81.599999999999994" customHeight="1">
      <c r="A260" s="128" t="s">
        <v>58</v>
      </c>
      <c r="B260" s="122" t="s">
        <v>707</v>
      </c>
      <c r="C260" s="126" t="s">
        <v>708</v>
      </c>
      <c r="D260" s="113"/>
      <c r="E260" s="127" t="s">
        <v>197</v>
      </c>
      <c r="F260" s="193">
        <f>'MEM. CÁLCULO'!M1009</f>
        <v>1585</v>
      </c>
      <c r="G260" s="124">
        <f>'MEM. CÁLCULO'!F1003</f>
        <v>94.63</v>
      </c>
      <c r="H260" s="125">
        <f t="shared" si="79"/>
        <v>118.04</v>
      </c>
      <c r="I260" s="158">
        <f t="shared" si="80"/>
        <v>187093.4</v>
      </c>
      <c r="J260" s="403"/>
      <c r="K260" s="404"/>
    </row>
    <row r="261" spans="1:11" ht="92.4">
      <c r="A261" s="128"/>
      <c r="B261" s="122"/>
      <c r="C261" s="126" t="s">
        <v>1029</v>
      </c>
      <c r="D261" s="113"/>
      <c r="E261" s="127"/>
      <c r="F261" s="193"/>
      <c r="G261" s="124"/>
      <c r="H261" s="125"/>
      <c r="I261" s="158"/>
      <c r="J261" s="403"/>
      <c r="K261" s="404"/>
    </row>
    <row r="262" spans="1:11" ht="54.6" customHeight="1">
      <c r="A262" s="128" t="s">
        <v>61</v>
      </c>
      <c r="B262" s="122" t="s">
        <v>712</v>
      </c>
      <c r="C262" s="126" t="s">
        <v>713</v>
      </c>
      <c r="D262" s="113"/>
      <c r="E262" s="127" t="s">
        <v>190</v>
      </c>
      <c r="F262" s="123">
        <f>'MEM. CÁLCULO'!M1014</f>
        <v>89</v>
      </c>
      <c r="G262" s="124">
        <f>'MEM. CÁLCULO'!F1012</f>
        <v>99.86</v>
      </c>
      <c r="H262" s="125">
        <f t="shared" ref="H262:H264" si="81">IF(G262="","",ROUND(G262+(G262*$F$4),2))</f>
        <v>124.57</v>
      </c>
      <c r="I262" s="158">
        <f t="shared" ref="I262:I264" si="82">IF(F262="","",ROUND(F262*H262,2))</f>
        <v>11086.73</v>
      </c>
      <c r="J262" s="403"/>
      <c r="K262" s="404"/>
    </row>
    <row r="263" spans="1:11" ht="52.8">
      <c r="A263" s="128"/>
      <c r="B263" s="122"/>
      <c r="C263" s="126" t="s">
        <v>1030</v>
      </c>
      <c r="D263" s="113"/>
      <c r="E263" s="127"/>
      <c r="F263" s="123"/>
      <c r="G263" s="124"/>
      <c r="H263" s="125"/>
      <c r="I263" s="158"/>
      <c r="J263" s="403"/>
      <c r="K263" s="404"/>
    </row>
    <row r="264" spans="1:11" ht="45" customHeight="1">
      <c r="A264" s="128" t="s">
        <v>63</v>
      </c>
      <c r="B264" s="122" t="s">
        <v>716</v>
      </c>
      <c r="C264" s="126" t="s">
        <v>717</v>
      </c>
      <c r="D264" s="113"/>
      <c r="E264" s="122" t="s">
        <v>190</v>
      </c>
      <c r="F264" s="123">
        <f>'MEM. CÁLCULO'!M1020</f>
        <v>144</v>
      </c>
      <c r="G264" s="124">
        <f>'MEM. CÁLCULO'!F1018</f>
        <v>93.55</v>
      </c>
      <c r="H264" s="125">
        <f t="shared" si="81"/>
        <v>116.69</v>
      </c>
      <c r="I264" s="158">
        <f t="shared" si="82"/>
        <v>16803.36</v>
      </c>
      <c r="J264" s="403"/>
      <c r="K264" s="404"/>
    </row>
    <row r="265" spans="1:11" ht="66">
      <c r="A265" s="128"/>
      <c r="B265" s="122"/>
      <c r="C265" s="126" t="s">
        <v>1031</v>
      </c>
      <c r="D265" s="113"/>
      <c r="E265" s="122"/>
      <c r="F265" s="123"/>
      <c r="G265" s="124"/>
      <c r="H265" s="125"/>
      <c r="I265" s="162"/>
      <c r="J265" s="403"/>
      <c r="K265" s="404"/>
    </row>
    <row r="266" spans="1:11">
      <c r="A266" s="128"/>
      <c r="B266" s="122"/>
      <c r="C266" s="126"/>
      <c r="D266" s="113"/>
      <c r="E266" s="122"/>
      <c r="F266" s="123"/>
      <c r="G266" s="124"/>
      <c r="H266" s="125"/>
      <c r="I266" s="162"/>
      <c r="J266" s="403"/>
      <c r="K266" s="404"/>
    </row>
    <row r="267" spans="1:11">
      <c r="A267" s="147" t="s">
        <v>719</v>
      </c>
      <c r="B267" s="148"/>
      <c r="C267" s="149" t="s">
        <v>720</v>
      </c>
      <c r="D267" s="150">
        <f>SUM(I268:I305)</f>
        <v>519657.32</v>
      </c>
      <c r="E267" s="127"/>
      <c r="F267" s="123"/>
      <c r="G267" s="124"/>
      <c r="H267" s="125" t="str">
        <f t="shared" ref="H267:H268" si="83">IF(G267="","",ROUND(G267+(G267*$F$4),2))</f>
        <v/>
      </c>
      <c r="I267" s="164"/>
      <c r="J267" s="403"/>
      <c r="K267" s="404"/>
    </row>
    <row r="268" spans="1:11" ht="28.2" customHeight="1">
      <c r="A268" s="128" t="s">
        <v>721</v>
      </c>
      <c r="B268" s="122" t="s">
        <v>722</v>
      </c>
      <c r="C268" s="126" t="s">
        <v>723</v>
      </c>
      <c r="D268" s="113"/>
      <c r="E268" s="127" t="s">
        <v>197</v>
      </c>
      <c r="F268" s="123">
        <f>'MEM. CÁLCULO'!M1027</f>
        <v>291.31</v>
      </c>
      <c r="G268" s="124">
        <f>'MEM. CÁLCULO'!F1025</f>
        <v>11.33</v>
      </c>
      <c r="H268" s="125">
        <f t="shared" si="83"/>
        <v>14.13</v>
      </c>
      <c r="I268" s="158">
        <f t="shared" ref="I268" si="84">IF(F268="","",ROUND(F268*H268,2))</f>
        <v>4116.21</v>
      </c>
      <c r="J268" s="403"/>
      <c r="K268" s="404"/>
    </row>
    <row r="269" spans="1:11">
      <c r="A269" s="128"/>
      <c r="B269" s="122"/>
      <c r="C269" s="126"/>
      <c r="D269" s="113"/>
      <c r="E269" s="127"/>
      <c r="F269" s="123"/>
      <c r="G269" s="124"/>
      <c r="H269" s="125"/>
      <c r="I269" s="158"/>
      <c r="J269" s="403"/>
      <c r="K269" s="404"/>
    </row>
    <row r="270" spans="1:11" ht="108" customHeight="1">
      <c r="A270" s="128" t="s">
        <v>725</v>
      </c>
      <c r="B270" s="122" t="s">
        <v>726</v>
      </c>
      <c r="C270" s="126" t="s">
        <v>727</v>
      </c>
      <c r="D270" s="113"/>
      <c r="E270" s="127" t="s">
        <v>197</v>
      </c>
      <c r="F270" s="123">
        <f>'MEM. CÁLCULO'!M1040</f>
        <v>997.88</v>
      </c>
      <c r="G270" s="124">
        <f>'MEM. CÁLCULO'!F1033</f>
        <v>5.77</v>
      </c>
      <c r="H270" s="125">
        <f t="shared" ref="H270:H274" si="85">IF(G270="","",ROUND(G270+(G270*$F$4),2))</f>
        <v>7.2</v>
      </c>
      <c r="I270" s="158">
        <f t="shared" ref="I270:I274" si="86">IF(F270="","",ROUND(F270*H270,2))</f>
        <v>7184.74</v>
      </c>
      <c r="J270" s="403"/>
      <c r="K270" s="404"/>
    </row>
    <row r="271" spans="1:11">
      <c r="A271" s="128"/>
      <c r="B271" s="122"/>
      <c r="C271" s="126"/>
      <c r="D271" s="113"/>
      <c r="E271" s="127"/>
      <c r="F271" s="123"/>
      <c r="G271" s="124"/>
      <c r="H271" s="125"/>
      <c r="I271" s="158"/>
      <c r="J271" s="403"/>
      <c r="K271" s="404"/>
    </row>
    <row r="272" spans="1:11" ht="39" customHeight="1">
      <c r="A272" s="128" t="s">
        <v>731</v>
      </c>
      <c r="B272" s="122" t="s">
        <v>636</v>
      </c>
      <c r="C272" s="126" t="s">
        <v>732</v>
      </c>
      <c r="D272" s="113"/>
      <c r="E272" s="122" t="s">
        <v>197</v>
      </c>
      <c r="F272" s="123">
        <f>'MEM. CÁLCULO'!M1045</f>
        <v>688.82</v>
      </c>
      <c r="G272" s="124">
        <f>'MEM. CÁLCULO'!F1043</f>
        <v>3.74</v>
      </c>
      <c r="H272" s="125">
        <f t="shared" si="85"/>
        <v>4.67</v>
      </c>
      <c r="I272" s="158">
        <f t="shared" si="86"/>
        <v>3216.79</v>
      </c>
      <c r="J272" s="403"/>
      <c r="K272" s="404"/>
    </row>
    <row r="273" spans="1:11">
      <c r="A273" s="128"/>
      <c r="B273" s="122"/>
      <c r="C273" s="126"/>
      <c r="D273" s="113"/>
      <c r="E273" s="122"/>
      <c r="F273" s="123"/>
      <c r="G273" s="124"/>
      <c r="H273" s="125"/>
      <c r="I273" s="158"/>
      <c r="J273" s="403"/>
      <c r="K273" s="404"/>
    </row>
    <row r="274" spans="1:11" ht="214.2" customHeight="1">
      <c r="A274" s="128" t="s">
        <v>734</v>
      </c>
      <c r="B274" s="122" t="s">
        <v>735</v>
      </c>
      <c r="C274" s="126" t="s">
        <v>736</v>
      </c>
      <c r="D274" s="113"/>
      <c r="E274" s="127" t="s">
        <v>197</v>
      </c>
      <c r="F274" s="123">
        <f>'MEM. CÁLCULO'!M1063</f>
        <v>22.78</v>
      </c>
      <c r="G274" s="124">
        <f>'MEM. CÁLCULO'!F1048</f>
        <v>9.35</v>
      </c>
      <c r="H274" s="125">
        <f t="shared" si="85"/>
        <v>11.66</v>
      </c>
      <c r="I274" s="158">
        <f t="shared" si="86"/>
        <v>265.61</v>
      </c>
      <c r="J274" s="403"/>
      <c r="K274" s="404"/>
    </row>
    <row r="275" spans="1:11" ht="52.8">
      <c r="A275" s="128"/>
      <c r="B275" s="122"/>
      <c r="C275" s="126" t="s">
        <v>1032</v>
      </c>
      <c r="D275" s="113"/>
      <c r="E275" s="127"/>
      <c r="F275" s="123"/>
      <c r="G275" s="124"/>
      <c r="H275" s="125"/>
      <c r="I275" s="158"/>
      <c r="J275" s="403"/>
      <c r="K275" s="404"/>
    </row>
    <row r="276" spans="1:11" ht="47.4" customHeight="1">
      <c r="A276" s="128" t="s">
        <v>741</v>
      </c>
      <c r="B276" s="122" t="s">
        <v>742</v>
      </c>
      <c r="C276" s="126" t="s">
        <v>743</v>
      </c>
      <c r="D276" s="113"/>
      <c r="E276" s="127" t="s">
        <v>197</v>
      </c>
      <c r="F276" s="193">
        <f>'MEM. CÁLCULO'!M1068</f>
        <v>688.82</v>
      </c>
      <c r="G276" s="124">
        <f>'MEM. CÁLCULO'!F1066</f>
        <v>29.9</v>
      </c>
      <c r="H276" s="125">
        <f t="shared" ref="H276:H290" si="87">IF(G276="","",ROUND(G276+(G276*$F$4),2))</f>
        <v>37.299999999999997</v>
      </c>
      <c r="I276" s="158">
        <f t="shared" ref="I276:I290" si="88">IF(F276="","",ROUND(F276*H276,2))</f>
        <v>25692.99</v>
      </c>
      <c r="J276" s="403"/>
      <c r="K276" s="404"/>
    </row>
    <row r="277" spans="1:11" ht="66">
      <c r="A277" s="128"/>
      <c r="B277" s="122"/>
      <c r="C277" s="126" t="s">
        <v>1033</v>
      </c>
      <c r="D277" s="113"/>
      <c r="E277" s="127"/>
      <c r="F277" s="193"/>
      <c r="G277" s="124"/>
      <c r="H277" s="125"/>
      <c r="I277" s="158"/>
      <c r="J277" s="403"/>
      <c r="K277" s="404"/>
    </row>
    <row r="278" spans="1:11" ht="96.6" customHeight="1">
      <c r="A278" s="128" t="s">
        <v>744</v>
      </c>
      <c r="B278" s="122" t="s">
        <v>697</v>
      </c>
      <c r="C278" s="126" t="s">
        <v>698</v>
      </c>
      <c r="D278" s="113"/>
      <c r="E278" s="122" t="s">
        <v>236</v>
      </c>
      <c r="F278" s="123">
        <f>'MEM. CÁLCULO'!M1078</f>
        <v>167.29</v>
      </c>
      <c r="G278" s="124">
        <f>'MEM. CÁLCULO'!F1071</f>
        <v>670.8</v>
      </c>
      <c r="H278" s="125">
        <f t="shared" si="87"/>
        <v>836.76</v>
      </c>
      <c r="I278" s="158">
        <f t="shared" si="88"/>
        <v>139981.57999999999</v>
      </c>
      <c r="J278" s="403"/>
      <c r="K278" s="404"/>
    </row>
    <row r="279" spans="1:11" ht="49.2" customHeight="1">
      <c r="A279" s="128" t="s">
        <v>746</v>
      </c>
      <c r="B279" s="122" t="s">
        <v>747</v>
      </c>
      <c r="C279" s="126" t="s">
        <v>748</v>
      </c>
      <c r="D279" s="113"/>
      <c r="E279" s="127" t="s">
        <v>197</v>
      </c>
      <c r="F279" s="193">
        <f>'MEM. CÁLCULO'!M1086</f>
        <v>1286.8800000000001</v>
      </c>
      <c r="G279" s="124">
        <f>'MEM. CÁLCULO'!F1081</f>
        <v>15.13</v>
      </c>
      <c r="H279" s="125">
        <f t="shared" si="87"/>
        <v>18.87</v>
      </c>
      <c r="I279" s="158">
        <f t="shared" si="88"/>
        <v>24283.43</v>
      </c>
      <c r="J279" s="403"/>
      <c r="K279" s="404"/>
    </row>
    <row r="280" spans="1:11" ht="88.2" customHeight="1">
      <c r="A280" s="128"/>
      <c r="B280" s="122"/>
      <c r="C280" s="126" t="s">
        <v>1034</v>
      </c>
      <c r="D280" s="113"/>
      <c r="E280" s="175"/>
      <c r="F280" s="193"/>
      <c r="G280" s="124"/>
      <c r="H280" s="125"/>
      <c r="I280" s="158"/>
      <c r="J280" s="403"/>
      <c r="K280" s="404"/>
    </row>
    <row r="281" spans="1:11" ht="39.6">
      <c r="A281" s="128" t="s">
        <v>749</v>
      </c>
      <c r="B281" s="122" t="s">
        <v>750</v>
      </c>
      <c r="C281" s="126" t="s">
        <v>751</v>
      </c>
      <c r="D281" s="113"/>
      <c r="E281" s="172" t="s">
        <v>161</v>
      </c>
      <c r="F281" s="193">
        <f>'MEM. CÁLCULO'!M1091</f>
        <v>2</v>
      </c>
      <c r="G281" s="124">
        <f>'MEM. CÁLCULO'!F1089</f>
        <v>462.07</v>
      </c>
      <c r="H281" s="125">
        <f t="shared" ref="H281" si="89">IF(G281="","",ROUND(G281+(G281*$F$4),2))</f>
        <v>576.39</v>
      </c>
      <c r="I281" s="158">
        <f t="shared" ref="I281" si="90">IF(F281="","",ROUND(F281*H281,2))</f>
        <v>1152.78</v>
      </c>
      <c r="J281" s="403"/>
      <c r="K281" s="404"/>
    </row>
    <row r="282" spans="1:11">
      <c r="A282" s="128"/>
      <c r="B282" s="122"/>
      <c r="C282" s="126"/>
      <c r="D282" s="113"/>
      <c r="E282" s="172"/>
      <c r="F282" s="193"/>
      <c r="G282" s="124"/>
      <c r="H282" s="125"/>
      <c r="I282" s="158"/>
      <c r="J282" s="403"/>
      <c r="K282" s="404"/>
    </row>
    <row r="283" spans="1:11" ht="127.95" customHeight="1">
      <c r="A283" s="128" t="s">
        <v>753</v>
      </c>
      <c r="B283" s="122" t="s">
        <v>264</v>
      </c>
      <c r="C283" s="142" t="s">
        <v>265</v>
      </c>
      <c r="D283" s="113"/>
      <c r="E283" s="122" t="s">
        <v>236</v>
      </c>
      <c r="F283" s="123">
        <f>'MEM. CÁLCULO'!M1103</f>
        <v>2.66</v>
      </c>
      <c r="G283" s="124">
        <f>'MEM. CÁLCULO'!F1094</f>
        <v>3300.95</v>
      </c>
      <c r="H283" s="125">
        <f t="shared" si="87"/>
        <v>4117.6099999999997</v>
      </c>
      <c r="I283" s="158">
        <f t="shared" si="88"/>
        <v>10952.84</v>
      </c>
      <c r="J283" s="403"/>
      <c r="K283" s="404"/>
    </row>
    <row r="284" spans="1:11" ht="17.399999999999999" customHeight="1">
      <c r="A284" s="128"/>
      <c r="B284" s="122"/>
      <c r="C284" s="142"/>
      <c r="D284" s="113"/>
      <c r="E284" s="122"/>
      <c r="F284" s="123"/>
      <c r="G284" s="124"/>
      <c r="H284" s="125"/>
      <c r="I284" s="158"/>
      <c r="J284" s="403"/>
      <c r="K284" s="404"/>
    </row>
    <row r="285" spans="1:11" ht="196.95" customHeight="1">
      <c r="A285" s="128" t="s">
        <v>759</v>
      </c>
      <c r="B285" s="122" t="s">
        <v>760</v>
      </c>
      <c r="C285" s="126" t="s">
        <v>761</v>
      </c>
      <c r="D285" s="113"/>
      <c r="E285" s="127" t="s">
        <v>197</v>
      </c>
      <c r="F285" s="123">
        <f>'MEM. CÁLCULO'!M1123</f>
        <v>84.81</v>
      </c>
      <c r="G285" s="124">
        <f>'MEM. CÁLCULO'!F1109</f>
        <v>153.72999999999999</v>
      </c>
      <c r="H285" s="125">
        <f t="shared" si="87"/>
        <v>191.76</v>
      </c>
      <c r="I285" s="158">
        <f t="shared" si="88"/>
        <v>16263.17</v>
      </c>
      <c r="J285" s="403"/>
      <c r="K285" s="404"/>
    </row>
    <row r="286" spans="1:11">
      <c r="A286" s="128"/>
      <c r="B286" s="122"/>
      <c r="C286" s="126"/>
      <c r="D286" s="113"/>
      <c r="E286" s="127"/>
      <c r="F286" s="123"/>
      <c r="G286" s="124"/>
      <c r="H286" s="125"/>
      <c r="I286" s="158"/>
      <c r="J286" s="403"/>
      <c r="K286" s="404"/>
    </row>
    <row r="287" spans="1:11" ht="156" customHeight="1">
      <c r="A287" s="128" t="s">
        <v>765</v>
      </c>
      <c r="B287" s="122" t="s">
        <v>257</v>
      </c>
      <c r="C287" s="126" t="s">
        <v>258</v>
      </c>
      <c r="D287" s="113"/>
      <c r="E287" s="122" t="s">
        <v>236</v>
      </c>
      <c r="F287" s="123">
        <f>'MEM. CÁLCULO'!M1137</f>
        <v>30.05</v>
      </c>
      <c r="G287" s="124">
        <f>'MEM. CÁLCULO'!F1126</f>
        <v>48.41</v>
      </c>
      <c r="H287" s="125">
        <f t="shared" si="87"/>
        <v>60.39</v>
      </c>
      <c r="I287" s="158">
        <f t="shared" si="88"/>
        <v>1814.72</v>
      </c>
      <c r="J287" s="403"/>
      <c r="K287" s="404"/>
    </row>
    <row r="288" spans="1:11" ht="52.8">
      <c r="A288" s="128"/>
      <c r="B288" s="122"/>
      <c r="C288" s="126" t="s">
        <v>986</v>
      </c>
      <c r="D288" s="113"/>
      <c r="E288" s="122"/>
      <c r="F288" s="123"/>
      <c r="G288" s="124"/>
      <c r="H288" s="125"/>
      <c r="I288" s="158"/>
      <c r="J288" s="403"/>
      <c r="K288" s="404"/>
    </row>
    <row r="289" spans="1:11" ht="151.19999999999999" customHeight="1">
      <c r="A289" s="128" t="s">
        <v>767</v>
      </c>
      <c r="B289" s="122" t="s">
        <v>636</v>
      </c>
      <c r="C289" s="126" t="s">
        <v>637</v>
      </c>
      <c r="D289" s="113"/>
      <c r="E289" s="127" t="s">
        <v>197</v>
      </c>
      <c r="F289" s="123">
        <f>'MEM. CÁLCULO'!M1151</f>
        <v>67.430000000000007</v>
      </c>
      <c r="G289" s="124">
        <f>'MEM. CÁLCULO'!F1140</f>
        <v>3.74</v>
      </c>
      <c r="H289" s="125">
        <f t="shared" si="87"/>
        <v>4.67</v>
      </c>
      <c r="I289" s="158">
        <f t="shared" si="88"/>
        <v>314.89999999999998</v>
      </c>
      <c r="J289" s="403"/>
      <c r="K289" s="404"/>
    </row>
    <row r="290" spans="1:11" ht="140.4" customHeight="1">
      <c r="A290" s="128" t="s">
        <v>769</v>
      </c>
      <c r="B290" s="122" t="s">
        <v>770</v>
      </c>
      <c r="C290" s="126" t="s">
        <v>771</v>
      </c>
      <c r="D290" s="113"/>
      <c r="E290" s="127" t="s">
        <v>197</v>
      </c>
      <c r="F290" s="123">
        <f>'MEM. CÁLCULO'!M1165</f>
        <v>67.430000000000007</v>
      </c>
      <c r="G290" s="124">
        <f>'MEM. CÁLCULO'!F1154</f>
        <v>142.91</v>
      </c>
      <c r="H290" s="125">
        <f t="shared" si="87"/>
        <v>178.27</v>
      </c>
      <c r="I290" s="158">
        <f t="shared" si="88"/>
        <v>12020.75</v>
      </c>
      <c r="J290" s="403"/>
      <c r="K290" s="404"/>
    </row>
    <row r="291" spans="1:11">
      <c r="A291" s="128"/>
      <c r="B291" s="122"/>
      <c r="C291" s="126"/>
      <c r="D291" s="113"/>
      <c r="E291" s="127"/>
      <c r="F291" s="123"/>
      <c r="G291" s="124"/>
      <c r="H291" s="125"/>
      <c r="I291" s="158"/>
      <c r="J291" s="403"/>
      <c r="K291" s="404"/>
    </row>
    <row r="292" spans="1:11" ht="85.2" customHeight="1">
      <c r="A292" s="128" t="s">
        <v>772</v>
      </c>
      <c r="B292" s="122" t="s">
        <v>773</v>
      </c>
      <c r="C292" s="112" t="s">
        <v>774</v>
      </c>
      <c r="D292" s="113"/>
      <c r="E292" s="127" t="s">
        <v>197</v>
      </c>
      <c r="F292" s="123">
        <f>'MEM. CÁLCULO'!M1174</f>
        <v>93.6</v>
      </c>
      <c r="G292" s="124">
        <f>'MEM. CÁLCULO'!F1168</f>
        <v>79.16</v>
      </c>
      <c r="H292" s="125">
        <f t="shared" ref="H292:H305" si="91">IF(G292="","",ROUND(G292+(G292*$F$4),2))</f>
        <v>98.74</v>
      </c>
      <c r="I292" s="158">
        <f t="shared" ref="I292:I305" si="92">IF(F292="","",ROUND(F292*H292,2))</f>
        <v>9242.06</v>
      </c>
      <c r="J292" s="403"/>
      <c r="K292" s="404"/>
    </row>
    <row r="293" spans="1:11">
      <c r="A293" s="128"/>
      <c r="B293" s="122"/>
      <c r="C293" s="112"/>
      <c r="D293" s="113"/>
      <c r="E293" s="127"/>
      <c r="F293" s="123"/>
      <c r="G293" s="124"/>
      <c r="H293" s="125"/>
      <c r="I293" s="158"/>
      <c r="J293" s="403"/>
      <c r="K293" s="404"/>
    </row>
    <row r="294" spans="1:11" ht="273.60000000000002" customHeight="1">
      <c r="A294" s="128" t="s">
        <v>778</v>
      </c>
      <c r="B294" s="122" t="s">
        <v>498</v>
      </c>
      <c r="C294" s="126" t="s">
        <v>499</v>
      </c>
      <c r="D294" s="113"/>
      <c r="E294" s="127" t="s">
        <v>197</v>
      </c>
      <c r="F294" s="123">
        <f>'MEM. CÁLCULO'!M1194</f>
        <v>506.01</v>
      </c>
      <c r="G294" s="124">
        <f>'MEM. CÁLCULO'!F1177</f>
        <v>10.27</v>
      </c>
      <c r="H294" s="125">
        <f t="shared" si="91"/>
        <v>12.81</v>
      </c>
      <c r="I294" s="158">
        <f t="shared" si="92"/>
        <v>6481.99</v>
      </c>
      <c r="J294" s="403"/>
      <c r="K294" s="404"/>
    </row>
    <row r="295" spans="1:11" ht="72" customHeight="1">
      <c r="A295" s="128"/>
      <c r="B295" s="122"/>
      <c r="C295" s="126" t="s">
        <v>1035</v>
      </c>
      <c r="D295" s="113"/>
      <c r="E295" s="127"/>
      <c r="F295" s="123"/>
      <c r="G295" s="124"/>
      <c r="H295" s="125"/>
      <c r="I295" s="158"/>
      <c r="J295" s="403"/>
      <c r="K295" s="404"/>
    </row>
    <row r="296" spans="1:11" ht="39.6">
      <c r="A296" s="128" t="s">
        <v>779</v>
      </c>
      <c r="B296" s="122" t="s">
        <v>518</v>
      </c>
      <c r="C296" s="126" t="s">
        <v>519</v>
      </c>
      <c r="D296" s="113"/>
      <c r="E296" s="127" t="s">
        <v>197</v>
      </c>
      <c r="F296" s="123">
        <f>'MEM. CÁLCULO'!M1200</f>
        <v>506.01</v>
      </c>
      <c r="G296" s="124">
        <f>'MEM. CÁLCULO'!F1198</f>
        <v>39.799999999999997</v>
      </c>
      <c r="H296" s="125">
        <f t="shared" si="91"/>
        <v>49.65</v>
      </c>
      <c r="I296" s="158">
        <f t="shared" si="92"/>
        <v>25123.4</v>
      </c>
      <c r="J296" s="403"/>
      <c r="K296" s="404"/>
    </row>
    <row r="297" spans="1:11" ht="52.8">
      <c r="A297" s="128"/>
      <c r="B297" s="122"/>
      <c r="C297" s="126" t="s">
        <v>1006</v>
      </c>
      <c r="D297" s="113"/>
      <c r="E297" s="127"/>
      <c r="F297" s="123"/>
      <c r="G297" s="124"/>
      <c r="H297" s="125"/>
      <c r="I297" s="158"/>
      <c r="J297" s="403"/>
      <c r="K297" s="404"/>
    </row>
    <row r="298" spans="1:11" ht="120.6" customHeight="1">
      <c r="A298" s="128" t="s">
        <v>781</v>
      </c>
      <c r="B298" s="122" t="s">
        <v>782</v>
      </c>
      <c r="C298" s="126" t="s">
        <v>1036</v>
      </c>
      <c r="D298" s="113"/>
      <c r="E298" s="122" t="s">
        <v>197</v>
      </c>
      <c r="F298" s="123">
        <f>'MEM. CÁLCULO'!M1211</f>
        <v>454</v>
      </c>
      <c r="G298" s="124">
        <f>'MEM. CÁLCULO'!F1203</f>
        <v>132.65</v>
      </c>
      <c r="H298" s="125">
        <f t="shared" si="91"/>
        <v>165.47</v>
      </c>
      <c r="I298" s="158">
        <f t="shared" si="92"/>
        <v>75123.38</v>
      </c>
      <c r="J298" s="403"/>
      <c r="K298" s="404"/>
    </row>
    <row r="299" spans="1:11" ht="96" customHeight="1">
      <c r="A299" s="128" t="s">
        <v>789</v>
      </c>
      <c r="B299" s="122" t="s">
        <v>790</v>
      </c>
      <c r="C299" s="126" t="s">
        <v>791</v>
      </c>
      <c r="D299" s="113"/>
      <c r="E299" s="127" t="s">
        <v>197</v>
      </c>
      <c r="F299" s="123">
        <f>'MEM. CÁLCULO'!M1220</f>
        <v>55.35</v>
      </c>
      <c r="G299" s="124">
        <f>'MEM. CÁLCULO'!F1214</f>
        <v>599.62</v>
      </c>
      <c r="H299" s="125">
        <f t="shared" si="91"/>
        <v>747.97</v>
      </c>
      <c r="I299" s="158">
        <f t="shared" si="92"/>
        <v>41400.14</v>
      </c>
      <c r="J299" s="403"/>
      <c r="K299" s="404"/>
    </row>
    <row r="300" spans="1:11" ht="290.39999999999998">
      <c r="A300" s="128"/>
      <c r="B300" s="122"/>
      <c r="C300" s="126" t="s">
        <v>1037</v>
      </c>
      <c r="D300" s="113"/>
      <c r="E300" s="127"/>
      <c r="F300" s="123"/>
      <c r="G300" s="124"/>
      <c r="H300" s="125"/>
      <c r="I300" s="158"/>
      <c r="J300" s="403"/>
      <c r="K300" s="404"/>
    </row>
    <row r="301" spans="1:11" ht="63" customHeight="1">
      <c r="A301" s="128" t="s">
        <v>795</v>
      </c>
      <c r="B301" s="122" t="s">
        <v>309</v>
      </c>
      <c r="C301" s="126" t="s">
        <v>310</v>
      </c>
      <c r="D301" s="113"/>
      <c r="E301" s="127" t="s">
        <v>190</v>
      </c>
      <c r="F301" s="123">
        <f>'MEM. CÁLCULO'!M1225</f>
        <v>35.200000000000003</v>
      </c>
      <c r="G301" s="124">
        <f>'MEM. CÁLCULO'!F1223</f>
        <v>196.08</v>
      </c>
      <c r="H301" s="125">
        <f t="shared" si="91"/>
        <v>244.59</v>
      </c>
      <c r="I301" s="158">
        <f t="shared" si="92"/>
        <v>8609.57</v>
      </c>
      <c r="J301" s="403"/>
      <c r="K301" s="404"/>
    </row>
    <row r="302" spans="1:11" ht="171.6">
      <c r="A302" s="128"/>
      <c r="B302" s="122"/>
      <c r="C302" s="126" t="s">
        <v>990</v>
      </c>
      <c r="D302" s="113"/>
      <c r="E302" s="127"/>
      <c r="F302" s="123"/>
      <c r="G302" s="124"/>
      <c r="H302" s="125"/>
      <c r="I302" s="158"/>
      <c r="J302" s="403"/>
      <c r="K302" s="404"/>
    </row>
    <row r="303" spans="1:11" ht="107.4" customHeight="1">
      <c r="A303" s="128" t="s">
        <v>797</v>
      </c>
      <c r="B303" s="122" t="s">
        <v>493</v>
      </c>
      <c r="C303" s="126" t="s">
        <v>494</v>
      </c>
      <c r="D303" s="113"/>
      <c r="E303" s="127" t="s">
        <v>197</v>
      </c>
      <c r="F303" s="123">
        <f>'MEM. CÁLCULO'!M1242</f>
        <v>30.56</v>
      </c>
      <c r="G303" s="124">
        <f>'MEM. CÁLCULO'!F1235</f>
        <v>137.78</v>
      </c>
      <c r="H303" s="125">
        <f t="shared" si="91"/>
        <v>171.87</v>
      </c>
      <c r="I303" s="158">
        <f t="shared" si="92"/>
        <v>5252.35</v>
      </c>
      <c r="J303" s="403"/>
      <c r="K303" s="404"/>
    </row>
    <row r="304" spans="1:11" ht="118.8">
      <c r="A304" s="128"/>
      <c r="B304" s="122"/>
      <c r="C304" s="126" t="s">
        <v>1003</v>
      </c>
      <c r="D304" s="113"/>
      <c r="E304" s="127"/>
      <c r="F304" s="123"/>
      <c r="G304" s="124"/>
      <c r="H304" s="125"/>
      <c r="I304" s="158"/>
      <c r="J304" s="403"/>
      <c r="K304" s="404"/>
    </row>
    <row r="305" spans="1:11" ht="62.4" customHeight="1">
      <c r="A305" s="128" t="s">
        <v>801</v>
      </c>
      <c r="B305" s="122" t="str">
        <f>'MEM. CÁLCULO'!C1244</f>
        <v>COMP.01</v>
      </c>
      <c r="C305" s="142" t="s">
        <v>803</v>
      </c>
      <c r="D305" s="113"/>
      <c r="E305" s="127" t="s">
        <v>197</v>
      </c>
      <c r="F305" s="193">
        <f>'MEM. CÁLCULO'!M1247</f>
        <v>1144</v>
      </c>
      <c r="G305" s="124">
        <f>'MEM. CÁLCULO'!F1245</f>
        <v>70.89</v>
      </c>
      <c r="H305" s="125">
        <f t="shared" si="91"/>
        <v>88.43</v>
      </c>
      <c r="I305" s="158">
        <f t="shared" si="92"/>
        <v>101163.92</v>
      </c>
      <c r="J305" s="403"/>
      <c r="K305" s="404"/>
    </row>
    <row r="306" spans="1:11" ht="39.6">
      <c r="A306" s="128"/>
      <c r="B306" s="122"/>
      <c r="C306" s="142" t="s">
        <v>1038</v>
      </c>
      <c r="D306" s="185"/>
      <c r="E306" s="127"/>
      <c r="F306" s="193"/>
      <c r="G306" s="124"/>
      <c r="H306" s="125"/>
      <c r="I306" s="162"/>
      <c r="J306" s="403"/>
      <c r="K306" s="404"/>
    </row>
    <row r="307" spans="1:11">
      <c r="A307" s="128"/>
      <c r="B307" s="122"/>
      <c r="C307" s="142"/>
      <c r="D307" s="185"/>
      <c r="E307" s="127"/>
      <c r="F307" s="123"/>
      <c r="G307" s="124"/>
      <c r="H307" s="125"/>
      <c r="I307" s="162"/>
      <c r="J307" s="403"/>
      <c r="K307" s="404"/>
    </row>
    <row r="308" spans="1:11">
      <c r="A308" s="139" t="s">
        <v>805</v>
      </c>
      <c r="B308" s="135"/>
      <c r="C308" s="140" t="s">
        <v>806</v>
      </c>
      <c r="D308" s="141">
        <f>SUM(I309:I339)</f>
        <v>37150.569999999992</v>
      </c>
      <c r="E308" s="127"/>
      <c r="F308" s="123"/>
      <c r="G308" s="124"/>
      <c r="H308" s="125"/>
      <c r="I308" s="162"/>
      <c r="J308" s="403"/>
      <c r="K308" s="404"/>
    </row>
    <row r="309" spans="1:11" ht="43.95" customHeight="1">
      <c r="A309" s="128" t="s">
        <v>807</v>
      </c>
      <c r="B309" s="122" t="s">
        <v>808</v>
      </c>
      <c r="C309" s="194" t="s">
        <v>809</v>
      </c>
      <c r="D309" s="195"/>
      <c r="E309" s="172" t="s">
        <v>161</v>
      </c>
      <c r="F309" s="123">
        <f>'MEM. CÁLCULO'!M1254</f>
        <v>24</v>
      </c>
      <c r="G309" s="124">
        <f>'MEM. CÁLCULO'!F1252</f>
        <v>31.4</v>
      </c>
      <c r="H309" s="125">
        <f t="shared" ref="H309" si="93">IF(G309="","",ROUND(G309+(G309*$F$4),2))</f>
        <v>39.17</v>
      </c>
      <c r="I309" s="158">
        <f t="shared" ref="I309" si="94">IF(F309="","",ROUND(F309*H309,2))</f>
        <v>940.08</v>
      </c>
      <c r="J309" s="403"/>
      <c r="K309" s="404"/>
    </row>
    <row r="310" spans="1:11">
      <c r="A310" s="128"/>
      <c r="B310" s="122"/>
      <c r="C310" s="194"/>
      <c r="D310" s="195"/>
      <c r="E310" s="172"/>
      <c r="F310" s="123"/>
      <c r="G310" s="124"/>
      <c r="H310" s="125"/>
      <c r="I310" s="158"/>
      <c r="J310" s="403"/>
      <c r="K310" s="404"/>
    </row>
    <row r="311" spans="1:11" ht="26.4">
      <c r="A311" s="128" t="s">
        <v>811</v>
      </c>
      <c r="B311" s="122" t="s">
        <v>366</v>
      </c>
      <c r="C311" s="196" t="s">
        <v>367</v>
      </c>
      <c r="D311" s="173"/>
      <c r="E311" s="174" t="s">
        <v>190</v>
      </c>
      <c r="F311" s="123">
        <f>'MEM. CÁLCULO'!M1259</f>
        <v>270</v>
      </c>
      <c r="G311" s="124">
        <f>'MEM. CÁLCULO'!F1257</f>
        <v>9.52</v>
      </c>
      <c r="H311" s="125">
        <f t="shared" ref="H311" si="95">IF(G311="","",ROUND(G311+(G311*$F$4),2))</f>
        <v>11.88</v>
      </c>
      <c r="I311" s="158">
        <f t="shared" ref="I311" si="96">IF(F311="","",ROUND(F311*H311,2))</f>
        <v>3207.6</v>
      </c>
      <c r="J311" s="403"/>
      <c r="K311" s="404"/>
    </row>
    <row r="312" spans="1:11" ht="27.6" customHeight="1">
      <c r="A312" s="128" t="s">
        <v>814</v>
      </c>
      <c r="B312" s="122" t="s">
        <v>362</v>
      </c>
      <c r="C312" s="142" t="s">
        <v>363</v>
      </c>
      <c r="D312" s="173"/>
      <c r="E312" s="174" t="s">
        <v>190</v>
      </c>
      <c r="F312" s="123">
        <f>'MEM. CÁLCULO'!M1265</f>
        <v>116</v>
      </c>
      <c r="G312" s="124">
        <f>'MEM. CÁLCULO'!F1263</f>
        <v>25.35</v>
      </c>
      <c r="H312" s="125">
        <f t="shared" ref="H312:H322" si="97">IF(G312="","",ROUND(G312+(G312*$F$4),2))</f>
        <v>31.62</v>
      </c>
      <c r="I312" s="158">
        <f t="shared" ref="I312:I322" si="98">IF(F312="","",ROUND(F312*H312,2))</f>
        <v>3667.92</v>
      </c>
      <c r="J312" s="403"/>
      <c r="K312" s="404"/>
    </row>
    <row r="313" spans="1:11">
      <c r="A313" s="128"/>
      <c r="B313" s="122"/>
      <c r="C313" s="142"/>
      <c r="D313" s="173"/>
      <c r="E313" s="174"/>
      <c r="F313" s="123"/>
      <c r="G313" s="124"/>
      <c r="H313" s="125"/>
      <c r="I313" s="158"/>
      <c r="J313" s="403"/>
      <c r="K313" s="404"/>
    </row>
    <row r="314" spans="1:11" ht="39.6">
      <c r="A314" s="128" t="s">
        <v>818</v>
      </c>
      <c r="B314" s="122" t="s">
        <v>819</v>
      </c>
      <c r="C314" s="142" t="s">
        <v>820</v>
      </c>
      <c r="D314" s="173"/>
      <c r="E314" s="174" t="s">
        <v>161</v>
      </c>
      <c r="F314" s="123">
        <f>'MEM. CÁLCULO'!M1275</f>
        <v>2</v>
      </c>
      <c r="G314" s="124">
        <f>'MEM. CÁLCULO'!F1273</f>
        <v>147.21</v>
      </c>
      <c r="H314" s="125">
        <f t="shared" si="97"/>
        <v>183.63</v>
      </c>
      <c r="I314" s="158">
        <f t="shared" si="98"/>
        <v>367.26</v>
      </c>
      <c r="J314" s="403"/>
      <c r="K314" s="404"/>
    </row>
    <row r="315" spans="1:11">
      <c r="A315" s="128"/>
      <c r="B315" s="122"/>
      <c r="C315" s="142"/>
      <c r="D315" s="173"/>
      <c r="E315" s="174"/>
      <c r="F315" s="123"/>
      <c r="G315" s="124"/>
      <c r="H315" s="125"/>
      <c r="I315" s="158"/>
      <c r="J315" s="403"/>
      <c r="K315" s="404"/>
    </row>
    <row r="316" spans="1:11" ht="26.4">
      <c r="A316" s="128" t="s">
        <v>822</v>
      </c>
      <c r="B316" s="122" t="s">
        <v>823</v>
      </c>
      <c r="C316" s="196" t="s">
        <v>824</v>
      </c>
      <c r="D316" s="173"/>
      <c r="E316" s="174" t="s">
        <v>190</v>
      </c>
      <c r="F316" s="123">
        <f>'MEM. CÁLCULO'!M1280</f>
        <v>38</v>
      </c>
      <c r="G316" s="124">
        <f>'MEM. CÁLCULO'!F1278</f>
        <v>43.42</v>
      </c>
      <c r="H316" s="125">
        <f t="shared" si="97"/>
        <v>54.16</v>
      </c>
      <c r="I316" s="158">
        <f t="shared" si="98"/>
        <v>2058.08</v>
      </c>
      <c r="J316" s="403"/>
      <c r="K316" s="404"/>
    </row>
    <row r="317" spans="1:11">
      <c r="A317" s="128"/>
      <c r="B317" s="122"/>
      <c r="C317" s="196"/>
      <c r="D317" s="173"/>
      <c r="E317" s="174"/>
      <c r="F317" s="123"/>
      <c r="G317" s="124"/>
      <c r="H317" s="125"/>
      <c r="I317" s="158"/>
      <c r="J317" s="403"/>
      <c r="K317" s="404"/>
    </row>
    <row r="318" spans="1:11" ht="26.4">
      <c r="A318" s="128" t="s">
        <v>827</v>
      </c>
      <c r="B318" s="122" t="s">
        <v>828</v>
      </c>
      <c r="C318" s="196" t="s">
        <v>829</v>
      </c>
      <c r="D318" s="173"/>
      <c r="E318" s="174" t="s">
        <v>190</v>
      </c>
      <c r="F318" s="123">
        <f>'MEM. CÁLCULO'!M1286</f>
        <v>148</v>
      </c>
      <c r="G318" s="124">
        <f>'MEM. CÁLCULO'!F1284</f>
        <v>53.08</v>
      </c>
      <c r="H318" s="125">
        <f t="shared" si="97"/>
        <v>66.209999999999994</v>
      </c>
      <c r="I318" s="158">
        <f t="shared" si="98"/>
        <v>9799.08</v>
      </c>
      <c r="J318" s="403"/>
      <c r="K318" s="404"/>
    </row>
    <row r="319" spans="1:11" ht="34.950000000000003" customHeight="1">
      <c r="A319" s="128" t="s">
        <v>831</v>
      </c>
      <c r="B319" s="122" t="s">
        <v>832</v>
      </c>
      <c r="C319" s="142" t="s">
        <v>833</v>
      </c>
      <c r="D319" s="173"/>
      <c r="E319" s="174" t="s">
        <v>190</v>
      </c>
      <c r="F319" s="123">
        <f>'MEM. CÁLCULO'!M1292</f>
        <v>37</v>
      </c>
      <c r="G319" s="124">
        <f>'MEM. CÁLCULO'!F1290</f>
        <v>33.49</v>
      </c>
      <c r="H319" s="125">
        <f t="shared" si="97"/>
        <v>41.78</v>
      </c>
      <c r="I319" s="158">
        <f t="shared" si="98"/>
        <v>1545.86</v>
      </c>
      <c r="J319" s="403"/>
      <c r="K319" s="404"/>
    </row>
    <row r="320" spans="1:11">
      <c r="A320" s="128"/>
      <c r="B320" s="122"/>
      <c r="C320" s="142"/>
      <c r="D320" s="173"/>
      <c r="E320" s="174"/>
      <c r="F320" s="123"/>
      <c r="G320" s="124"/>
      <c r="H320" s="125"/>
      <c r="I320" s="158"/>
      <c r="J320" s="403"/>
      <c r="K320" s="404"/>
    </row>
    <row r="321" spans="1:11" ht="39.6" customHeight="1">
      <c r="A321" s="128" t="s">
        <v>835</v>
      </c>
      <c r="B321" s="122" t="s">
        <v>405</v>
      </c>
      <c r="C321" s="142" t="s">
        <v>406</v>
      </c>
      <c r="D321" s="173"/>
      <c r="E321" s="174" t="s">
        <v>190</v>
      </c>
      <c r="F321" s="193">
        <f>'MEM. CÁLCULO'!M1300</f>
        <v>1300</v>
      </c>
      <c r="G321" s="124">
        <f>'MEM. CÁLCULO'!F1298</f>
        <v>6.21</v>
      </c>
      <c r="H321" s="125">
        <f t="shared" si="97"/>
        <v>7.75</v>
      </c>
      <c r="I321" s="158">
        <f t="shared" si="98"/>
        <v>10075</v>
      </c>
      <c r="J321" s="403"/>
      <c r="K321" s="404"/>
    </row>
    <row r="322" spans="1:11" ht="39.6">
      <c r="A322" s="128" t="s">
        <v>838</v>
      </c>
      <c r="B322" s="122" t="s">
        <v>399</v>
      </c>
      <c r="C322" s="142" t="s">
        <v>400</v>
      </c>
      <c r="D322" s="173"/>
      <c r="E322" s="174" t="s">
        <v>190</v>
      </c>
      <c r="F322" s="123">
        <f>'MEM. CÁLCULO'!M1306</f>
        <v>125</v>
      </c>
      <c r="G322" s="124">
        <f>'MEM. CÁLCULO'!F1304</f>
        <v>4.42</v>
      </c>
      <c r="H322" s="125">
        <f t="shared" si="97"/>
        <v>5.51</v>
      </c>
      <c r="I322" s="158">
        <f t="shared" si="98"/>
        <v>688.75</v>
      </c>
      <c r="J322" s="403"/>
      <c r="K322" s="404"/>
    </row>
    <row r="323" spans="1:11">
      <c r="A323" s="128"/>
      <c r="B323" s="122"/>
      <c r="C323" s="142"/>
      <c r="D323" s="171"/>
      <c r="E323" s="172"/>
      <c r="F323" s="123"/>
      <c r="G323" s="124"/>
      <c r="H323" s="125"/>
      <c r="I323" s="158"/>
      <c r="J323" s="403"/>
      <c r="K323" s="404"/>
    </row>
    <row r="324" spans="1:11" ht="26.4">
      <c r="A324" s="128" t="s">
        <v>841</v>
      </c>
      <c r="B324" s="122" t="s">
        <v>842</v>
      </c>
      <c r="C324" s="142" t="s">
        <v>843</v>
      </c>
      <c r="D324" s="171"/>
      <c r="E324" s="172" t="s">
        <v>161</v>
      </c>
      <c r="F324" s="123">
        <f>'MEM. CÁLCULO'!M1314</f>
        <v>1</v>
      </c>
      <c r="G324" s="124">
        <f>'MEM. CÁLCULO'!F1312</f>
        <v>18.29</v>
      </c>
      <c r="H324" s="125">
        <f t="shared" ref="H324:H349" si="99">IF(G324="","",ROUND(G324+(G324*$F$4),2))</f>
        <v>22.81</v>
      </c>
      <c r="I324" s="158">
        <f t="shared" ref="I324:I349" si="100">IF(F324="","",ROUND(F324*H324,2))</f>
        <v>22.81</v>
      </c>
      <c r="J324" s="403"/>
      <c r="K324" s="404"/>
    </row>
    <row r="325" spans="1:11" ht="33" customHeight="1">
      <c r="A325" s="128" t="s">
        <v>846</v>
      </c>
      <c r="B325" s="122" t="s">
        <v>385</v>
      </c>
      <c r="C325" s="142" t="s">
        <v>847</v>
      </c>
      <c r="D325" s="171"/>
      <c r="E325" s="172" t="s">
        <v>161</v>
      </c>
      <c r="F325" s="123">
        <f>'MEM. CÁLCULO'!M1320</f>
        <v>1</v>
      </c>
      <c r="G325" s="124">
        <f>'MEM. CÁLCULO'!F1318</f>
        <v>19.45</v>
      </c>
      <c r="H325" s="125">
        <f t="shared" si="99"/>
        <v>24.26</v>
      </c>
      <c r="I325" s="158">
        <f t="shared" si="100"/>
        <v>24.26</v>
      </c>
      <c r="J325" s="403"/>
      <c r="K325" s="404"/>
    </row>
    <row r="326" spans="1:11">
      <c r="A326" s="128"/>
      <c r="B326" s="122"/>
      <c r="C326" s="142"/>
      <c r="D326" s="171"/>
      <c r="E326" s="172"/>
      <c r="F326" s="123"/>
      <c r="G326" s="124"/>
      <c r="H326" s="125"/>
      <c r="I326" s="158"/>
      <c r="J326" s="403"/>
      <c r="K326" s="404"/>
    </row>
    <row r="327" spans="1:11" ht="37.200000000000003" customHeight="1">
      <c r="A327" s="128" t="s">
        <v>850</v>
      </c>
      <c r="B327" s="122" t="s">
        <v>389</v>
      </c>
      <c r="C327" s="142" t="s">
        <v>390</v>
      </c>
      <c r="D327" s="171"/>
      <c r="E327" s="172" t="s">
        <v>161</v>
      </c>
      <c r="F327" s="123">
        <f>'MEM. CÁLCULO'!M1326</f>
        <v>2</v>
      </c>
      <c r="G327" s="124">
        <f>'MEM. CÁLCULO'!F1324</f>
        <v>52.38</v>
      </c>
      <c r="H327" s="125">
        <f t="shared" si="99"/>
        <v>65.34</v>
      </c>
      <c r="I327" s="158">
        <f t="shared" si="100"/>
        <v>130.68</v>
      </c>
      <c r="J327" s="411"/>
      <c r="K327" s="412"/>
    </row>
    <row r="328" spans="1:11" ht="25.2" customHeight="1">
      <c r="A328" s="128" t="s">
        <v>852</v>
      </c>
      <c r="B328" s="122" t="s">
        <v>853</v>
      </c>
      <c r="C328" s="142" t="s">
        <v>854</v>
      </c>
      <c r="D328" s="171"/>
      <c r="E328" s="172" t="s">
        <v>161</v>
      </c>
      <c r="F328" s="123">
        <f>'MEM. CÁLCULO'!M1331</f>
        <v>1</v>
      </c>
      <c r="G328" s="124">
        <f>'MEM. CÁLCULO'!F1329</f>
        <v>306.47000000000003</v>
      </c>
      <c r="H328" s="125">
        <f t="shared" si="99"/>
        <v>382.29</v>
      </c>
      <c r="I328" s="158">
        <f t="shared" si="100"/>
        <v>382.29</v>
      </c>
      <c r="J328" s="403"/>
      <c r="K328" s="404"/>
    </row>
    <row r="329" spans="1:11" ht="37.200000000000003" customHeight="1">
      <c r="A329" s="128" t="s">
        <v>856</v>
      </c>
      <c r="B329" s="122" t="s">
        <v>857</v>
      </c>
      <c r="C329" s="142" t="s">
        <v>1039</v>
      </c>
      <c r="D329" s="171"/>
      <c r="E329" s="172" t="s">
        <v>161</v>
      </c>
      <c r="F329" s="123">
        <f>'MEM. CÁLCULO'!M1337</f>
        <v>1</v>
      </c>
      <c r="G329" s="124">
        <f>'MEM. CÁLCULO'!F1335</f>
        <v>632.74</v>
      </c>
      <c r="H329" s="125">
        <f t="shared" si="99"/>
        <v>789.28</v>
      </c>
      <c r="I329" s="158">
        <f t="shared" si="100"/>
        <v>789.28</v>
      </c>
      <c r="J329" s="403"/>
      <c r="K329" s="404"/>
    </row>
    <row r="330" spans="1:11">
      <c r="A330" s="128"/>
      <c r="B330" s="122"/>
      <c r="C330" s="142"/>
      <c r="D330" s="171"/>
      <c r="E330" s="172"/>
      <c r="F330" s="123"/>
      <c r="G330" s="124"/>
      <c r="H330" s="125"/>
      <c r="I330" s="158"/>
      <c r="J330" s="403"/>
      <c r="K330" s="404"/>
    </row>
    <row r="331" spans="1:11" ht="26.4">
      <c r="A331" s="128" t="s">
        <v>860</v>
      </c>
      <c r="B331" s="122" t="s">
        <v>861</v>
      </c>
      <c r="C331" s="142" t="s">
        <v>862</v>
      </c>
      <c r="D331" s="171"/>
      <c r="E331" s="172" t="s">
        <v>161</v>
      </c>
      <c r="F331" s="123">
        <f>'MEM. CÁLCULO'!M1343</f>
        <v>3</v>
      </c>
      <c r="G331" s="124">
        <f>'MEM. CÁLCULO'!F1341</f>
        <v>47.1</v>
      </c>
      <c r="H331" s="125">
        <f t="shared" si="99"/>
        <v>58.75</v>
      </c>
      <c r="I331" s="158">
        <f t="shared" si="100"/>
        <v>176.25</v>
      </c>
      <c r="J331" s="403"/>
      <c r="K331" s="404"/>
    </row>
    <row r="332" spans="1:11">
      <c r="A332" s="128"/>
      <c r="B332" s="122"/>
      <c r="C332" s="142"/>
      <c r="D332" s="171"/>
      <c r="E332" s="172"/>
      <c r="F332" s="123"/>
      <c r="G332" s="124"/>
      <c r="H332" s="125"/>
      <c r="I332" s="158"/>
      <c r="J332" s="403"/>
      <c r="K332" s="404"/>
    </row>
    <row r="333" spans="1:11" ht="26.4">
      <c r="A333" s="128" t="s">
        <v>865</v>
      </c>
      <c r="B333" s="122" t="s">
        <v>866</v>
      </c>
      <c r="C333" s="142" t="s">
        <v>867</v>
      </c>
      <c r="D333" s="171"/>
      <c r="E333" s="172" t="s">
        <v>161</v>
      </c>
      <c r="F333" s="123">
        <f>'MEM. CÁLCULO'!M1352</f>
        <v>1</v>
      </c>
      <c r="G333" s="124">
        <f>'MEM. CÁLCULO'!F1350</f>
        <v>852.77</v>
      </c>
      <c r="H333" s="125">
        <f t="shared" si="99"/>
        <v>1063.75</v>
      </c>
      <c r="I333" s="158">
        <f t="shared" si="100"/>
        <v>1063.75</v>
      </c>
      <c r="J333" s="403"/>
      <c r="K333" s="404"/>
    </row>
    <row r="334" spans="1:11">
      <c r="A334" s="128"/>
      <c r="B334" s="122"/>
      <c r="C334" s="142"/>
      <c r="D334" s="171"/>
      <c r="E334" s="172"/>
      <c r="F334" s="123"/>
      <c r="G334" s="124"/>
      <c r="H334" s="125"/>
      <c r="I334" s="158"/>
      <c r="J334" s="403"/>
      <c r="K334" s="404"/>
    </row>
    <row r="335" spans="1:11" ht="26.4">
      <c r="A335" s="128" t="s">
        <v>870</v>
      </c>
      <c r="B335" s="122" t="s">
        <v>338</v>
      </c>
      <c r="C335" s="142" t="s">
        <v>339</v>
      </c>
      <c r="D335" s="171"/>
      <c r="E335" s="172" t="s">
        <v>161</v>
      </c>
      <c r="F335" s="123">
        <f>'MEM. CÁLCULO'!M1360</f>
        <v>32</v>
      </c>
      <c r="G335" s="124">
        <f>'MEM. CÁLCULO'!F1358</f>
        <v>44.1</v>
      </c>
      <c r="H335" s="125">
        <f t="shared" si="99"/>
        <v>55.01</v>
      </c>
      <c r="I335" s="158">
        <f t="shared" si="100"/>
        <v>1760.32</v>
      </c>
      <c r="J335" s="403"/>
      <c r="K335" s="404"/>
    </row>
    <row r="336" spans="1:11">
      <c r="A336" s="128"/>
      <c r="B336" s="122"/>
      <c r="C336" s="142"/>
      <c r="D336" s="171"/>
      <c r="E336" s="172"/>
      <c r="F336" s="123"/>
      <c r="G336" s="124"/>
      <c r="H336" s="125"/>
      <c r="I336" s="158"/>
      <c r="J336" s="403"/>
      <c r="K336" s="404"/>
    </row>
    <row r="337" spans="1:11" ht="39.6">
      <c r="A337" s="128" t="s">
        <v>873</v>
      </c>
      <c r="B337" s="122" t="s">
        <v>874</v>
      </c>
      <c r="C337" s="142" t="s">
        <v>875</v>
      </c>
      <c r="D337" s="171"/>
      <c r="E337" s="172" t="s">
        <v>161</v>
      </c>
      <c r="F337" s="123">
        <f>'MEM. CÁLCULO'!M1366</f>
        <v>1</v>
      </c>
      <c r="G337" s="124">
        <f>'MEM. CÁLCULO'!F1364</f>
        <v>137.59</v>
      </c>
      <c r="H337" s="125">
        <f t="shared" si="99"/>
        <v>171.63</v>
      </c>
      <c r="I337" s="158">
        <f t="shared" si="100"/>
        <v>171.63</v>
      </c>
      <c r="J337" s="403"/>
      <c r="K337" s="404"/>
    </row>
    <row r="338" spans="1:11">
      <c r="A338" s="128"/>
      <c r="B338" s="122"/>
      <c r="C338" s="142"/>
      <c r="D338" s="171"/>
      <c r="E338" s="172"/>
      <c r="F338" s="123"/>
      <c r="G338" s="124"/>
      <c r="H338" s="125"/>
      <c r="I338" s="158"/>
      <c r="J338" s="403"/>
      <c r="K338" s="404"/>
    </row>
    <row r="339" spans="1:11" ht="33" customHeight="1">
      <c r="A339" s="128" t="s">
        <v>879</v>
      </c>
      <c r="B339" s="122" t="s">
        <v>409</v>
      </c>
      <c r="C339" s="142" t="s">
        <v>410</v>
      </c>
      <c r="D339" s="171"/>
      <c r="E339" s="172" t="s">
        <v>161</v>
      </c>
      <c r="F339" s="123">
        <f>'MEM. CÁLCULO'!M1366</f>
        <v>1</v>
      </c>
      <c r="G339" s="124">
        <f>'MEM. CÁLCULO'!F1371</f>
        <v>224.2</v>
      </c>
      <c r="H339" s="125">
        <f t="shared" si="99"/>
        <v>279.67</v>
      </c>
      <c r="I339" s="158">
        <f t="shared" si="100"/>
        <v>279.67</v>
      </c>
      <c r="J339" s="403"/>
      <c r="K339" s="404"/>
    </row>
    <row r="340" spans="1:11">
      <c r="A340" s="128"/>
      <c r="B340" s="122"/>
      <c r="C340" s="142"/>
      <c r="D340" s="185"/>
      <c r="E340" s="127"/>
      <c r="F340" s="123"/>
      <c r="G340" s="124"/>
      <c r="H340" s="125" t="str">
        <f t="shared" si="99"/>
        <v/>
      </c>
      <c r="I340" s="158" t="str">
        <f t="shared" si="100"/>
        <v/>
      </c>
      <c r="J340" s="403"/>
      <c r="K340" s="404"/>
    </row>
    <row r="341" spans="1:11">
      <c r="A341" s="139" t="s">
        <v>881</v>
      </c>
      <c r="B341" s="135"/>
      <c r="C341" s="140" t="s">
        <v>882</v>
      </c>
      <c r="D341" s="141">
        <f>SUM(I342:I349)</f>
        <v>68407.100000000006</v>
      </c>
      <c r="E341" s="127"/>
      <c r="F341" s="123"/>
      <c r="G341" s="124"/>
      <c r="H341" s="125" t="str">
        <f t="shared" si="99"/>
        <v/>
      </c>
      <c r="I341" s="158" t="str">
        <f t="shared" si="100"/>
        <v/>
      </c>
      <c r="J341" s="403"/>
      <c r="K341" s="404"/>
    </row>
    <row r="342" spans="1:11" ht="252" customHeight="1">
      <c r="A342" s="128" t="s">
        <v>883</v>
      </c>
      <c r="B342" s="122" t="s">
        <v>884</v>
      </c>
      <c r="C342" s="126" t="s">
        <v>885</v>
      </c>
      <c r="D342" s="113"/>
      <c r="E342" s="122" t="s">
        <v>190</v>
      </c>
      <c r="F342" s="123">
        <f>'MEM. CÁLCULO'!M1397</f>
        <v>868.5</v>
      </c>
      <c r="G342" s="124">
        <f>'MEM. CÁLCULO'!F1378</f>
        <v>10.4</v>
      </c>
      <c r="H342" s="125">
        <f t="shared" si="99"/>
        <v>12.97</v>
      </c>
      <c r="I342" s="158">
        <f t="shared" si="100"/>
        <v>11264.45</v>
      </c>
      <c r="J342" s="403"/>
      <c r="K342" s="404"/>
    </row>
    <row r="343" spans="1:11">
      <c r="A343" s="128"/>
      <c r="B343" s="122"/>
      <c r="C343" s="126"/>
      <c r="D343" s="113"/>
      <c r="E343" s="122"/>
      <c r="F343" s="123"/>
      <c r="G343" s="124"/>
      <c r="H343" s="125"/>
      <c r="I343" s="158"/>
      <c r="J343" s="403"/>
      <c r="K343" s="404"/>
    </row>
    <row r="344" spans="1:11" ht="42" customHeight="1">
      <c r="A344" s="128" t="s">
        <v>900</v>
      </c>
      <c r="B344" s="122" t="s">
        <v>609</v>
      </c>
      <c r="C344" s="142" t="s">
        <v>610</v>
      </c>
      <c r="D344" s="113"/>
      <c r="E344" s="127" t="s">
        <v>197</v>
      </c>
      <c r="F344" s="123">
        <f>'MEM. CÁLCULO'!M1402</f>
        <v>506.01</v>
      </c>
      <c r="G344" s="124">
        <f>'MEM. CÁLCULO'!F1400</f>
        <v>7.71</v>
      </c>
      <c r="H344" s="125">
        <f t="shared" si="99"/>
        <v>9.6199999999999992</v>
      </c>
      <c r="I344" s="158">
        <f t="shared" si="100"/>
        <v>4867.82</v>
      </c>
      <c r="J344" s="403"/>
      <c r="K344" s="404"/>
    </row>
    <row r="345" spans="1:11" ht="38.4" customHeight="1">
      <c r="A345" s="128" t="s">
        <v>901</v>
      </c>
      <c r="B345" s="122" t="s">
        <v>902</v>
      </c>
      <c r="C345" s="126" t="s">
        <v>903</v>
      </c>
      <c r="D345" s="113"/>
      <c r="E345" s="127" t="s">
        <v>197</v>
      </c>
      <c r="F345" s="123">
        <f>'MEM. CÁLCULO'!M1407</f>
        <v>506.01</v>
      </c>
      <c r="G345" s="124">
        <f>'MEM. CÁLCULO'!F1405</f>
        <v>39.78</v>
      </c>
      <c r="H345" s="125">
        <f t="shared" si="99"/>
        <v>49.62</v>
      </c>
      <c r="I345" s="158">
        <f t="shared" si="100"/>
        <v>25108.22</v>
      </c>
      <c r="J345" s="403"/>
      <c r="K345" s="404"/>
    </row>
    <row r="346" spans="1:11" ht="89.4" customHeight="1">
      <c r="A346" s="128"/>
      <c r="B346" s="122"/>
      <c r="C346" s="126" t="s">
        <v>1022</v>
      </c>
      <c r="D346" s="113"/>
      <c r="E346" s="127"/>
      <c r="F346" s="123"/>
      <c r="G346" s="124"/>
      <c r="H346" s="125"/>
      <c r="I346" s="158"/>
      <c r="J346" s="403"/>
      <c r="K346" s="404"/>
    </row>
    <row r="347" spans="1:11" ht="34.200000000000003" customHeight="1">
      <c r="A347" s="128" t="s">
        <v>904</v>
      </c>
      <c r="B347" s="122" t="s">
        <v>905</v>
      </c>
      <c r="C347" s="126" t="s">
        <v>906</v>
      </c>
      <c r="D347" s="113"/>
      <c r="E347" s="127" t="s">
        <v>197</v>
      </c>
      <c r="F347" s="123">
        <f>'MEM. CÁLCULO'!M1412</f>
        <v>688.82</v>
      </c>
      <c r="G347" s="124">
        <f>'MEM. CÁLCULO'!F1410</f>
        <v>27.85</v>
      </c>
      <c r="H347" s="125">
        <f t="shared" si="99"/>
        <v>34.74</v>
      </c>
      <c r="I347" s="158">
        <f t="shared" si="100"/>
        <v>23929.61</v>
      </c>
      <c r="J347" s="403"/>
      <c r="K347" s="404"/>
    </row>
    <row r="348" spans="1:11" ht="105.6">
      <c r="A348" s="128"/>
      <c r="B348" s="122"/>
      <c r="C348" s="126" t="s">
        <v>1040</v>
      </c>
      <c r="D348" s="113"/>
      <c r="E348" s="127"/>
      <c r="F348" s="123"/>
      <c r="G348" s="124"/>
      <c r="H348" s="125"/>
      <c r="I348" s="158"/>
      <c r="J348" s="403"/>
      <c r="K348" s="404"/>
    </row>
    <row r="349" spans="1:11" ht="26.4">
      <c r="A349" s="128" t="s">
        <v>908</v>
      </c>
      <c r="B349" s="122" t="s">
        <v>909</v>
      </c>
      <c r="C349" s="126" t="s">
        <v>910</v>
      </c>
      <c r="D349" s="113"/>
      <c r="E349" s="127" t="s">
        <v>190</v>
      </c>
      <c r="F349" s="123">
        <f>'MEM. CÁLCULO'!M1421</f>
        <v>390</v>
      </c>
      <c r="G349" s="124">
        <f>'MEM. CÁLCULO'!F1419</f>
        <v>6.65</v>
      </c>
      <c r="H349" s="125">
        <f t="shared" si="99"/>
        <v>8.3000000000000007</v>
      </c>
      <c r="I349" s="158">
        <f t="shared" si="100"/>
        <v>3237</v>
      </c>
      <c r="J349" s="403"/>
      <c r="K349" s="404"/>
    </row>
    <row r="350" spans="1:11" ht="79.2">
      <c r="A350" s="128"/>
      <c r="B350" s="122"/>
      <c r="C350" s="126" t="s">
        <v>1041</v>
      </c>
      <c r="D350" s="185"/>
      <c r="E350" s="127"/>
      <c r="F350" s="123"/>
      <c r="G350" s="124"/>
      <c r="H350" s="125"/>
      <c r="I350" s="162"/>
      <c r="J350" s="403"/>
      <c r="K350" s="404"/>
    </row>
    <row r="351" spans="1:11">
      <c r="A351" s="128"/>
      <c r="B351" s="122"/>
      <c r="C351" s="126"/>
      <c r="D351" s="185"/>
      <c r="E351" s="127"/>
      <c r="F351" s="123"/>
      <c r="G351" s="124"/>
      <c r="H351" s="125"/>
      <c r="I351" s="162"/>
      <c r="J351" s="403"/>
      <c r="K351" s="404"/>
    </row>
    <row r="352" spans="1:11">
      <c r="A352" s="115">
        <v>5</v>
      </c>
      <c r="B352" s="187"/>
      <c r="C352" s="188" t="s">
        <v>912</v>
      </c>
      <c r="D352" s="189">
        <f>SUM(I353:I355)</f>
        <v>12030.31</v>
      </c>
      <c r="E352" s="116"/>
      <c r="F352" s="119"/>
      <c r="G352" s="133"/>
      <c r="H352" s="134"/>
      <c r="I352" s="192"/>
      <c r="J352" s="401"/>
      <c r="K352" s="402"/>
    </row>
    <row r="353" spans="1:11" ht="39.6">
      <c r="A353" s="128" t="s">
        <v>56</v>
      </c>
      <c r="B353" s="122" t="s">
        <v>913</v>
      </c>
      <c r="C353" s="126" t="s">
        <v>914</v>
      </c>
      <c r="D353" s="113"/>
      <c r="E353" s="127" t="s">
        <v>161</v>
      </c>
      <c r="F353" s="123">
        <f>'MEM. CÁLCULO'!M1430</f>
        <v>1</v>
      </c>
      <c r="G353" s="124">
        <f>'MEM. CÁLCULO'!F1428</f>
        <v>3047.48</v>
      </c>
      <c r="H353" s="125">
        <f t="shared" ref="H353" si="101">IF(G353="","",ROUND(G353+(G353*$F$4),2))</f>
        <v>3801.43</v>
      </c>
      <c r="I353" s="158">
        <f t="shared" ref="I353" si="102">IF(F353="","",ROUND(F353*H353,2))</f>
        <v>3801.43</v>
      </c>
      <c r="J353" s="403"/>
      <c r="K353" s="404"/>
    </row>
    <row r="354" spans="1:11" ht="39.6">
      <c r="A354" s="128" t="s">
        <v>59</v>
      </c>
      <c r="B354" s="122" t="s">
        <v>916</v>
      </c>
      <c r="C354" s="126" t="s">
        <v>917</v>
      </c>
      <c r="D354" s="113"/>
      <c r="E354" s="127" t="s">
        <v>161</v>
      </c>
      <c r="F354" s="123">
        <f>'MEM. CÁLCULO'!M1436</f>
        <v>2</v>
      </c>
      <c r="G354" s="124">
        <f>'MEM. CÁLCULO'!F1434</f>
        <v>2491.54</v>
      </c>
      <c r="H354" s="125">
        <f t="shared" ref="H354" si="103">IF(G354="","",ROUND(G354+(G354*$F$4),2))</f>
        <v>3107.95</v>
      </c>
      <c r="I354" s="158">
        <f t="shared" ref="I354" si="104">IF(F354="","",ROUND(F354*H354,2))</f>
        <v>6215.9</v>
      </c>
      <c r="J354" s="403"/>
      <c r="K354" s="404"/>
    </row>
    <row r="355" spans="1:11" ht="39.6">
      <c r="A355" s="128" t="s">
        <v>919</v>
      </c>
      <c r="B355" s="122" t="s">
        <v>920</v>
      </c>
      <c r="C355" s="126" t="s">
        <v>921</v>
      </c>
      <c r="D355" s="113"/>
      <c r="E355" s="127" t="s">
        <v>161</v>
      </c>
      <c r="F355" s="123">
        <f>'MEM. CÁLCULO'!M1442</f>
        <v>1</v>
      </c>
      <c r="G355" s="124">
        <f>'MEM. CÁLCULO'!F1440</f>
        <v>1613.74</v>
      </c>
      <c r="H355" s="125">
        <f t="shared" ref="H355" si="105">IF(G355="","",ROUND(G355+(G355*$F$4),2))</f>
        <v>2012.98</v>
      </c>
      <c r="I355" s="158">
        <f t="shared" ref="I355" si="106">IF(F355="","",ROUND(F355*H355,2))</f>
        <v>2012.98</v>
      </c>
      <c r="J355" s="403"/>
      <c r="K355" s="404"/>
    </row>
    <row r="356" spans="1:11" ht="356.4">
      <c r="A356" s="128"/>
      <c r="B356" s="122"/>
      <c r="C356" s="126" t="s">
        <v>1042</v>
      </c>
      <c r="D356" s="185"/>
      <c r="E356" s="127"/>
      <c r="F356" s="123"/>
      <c r="G356" s="124"/>
      <c r="H356" s="125"/>
      <c r="I356" s="162"/>
      <c r="J356" s="403"/>
      <c r="K356" s="404"/>
    </row>
    <row r="357" spans="1:11">
      <c r="A357" s="128"/>
      <c r="B357" s="122"/>
      <c r="C357" s="126"/>
      <c r="D357" s="185"/>
      <c r="E357" s="127"/>
      <c r="F357" s="123"/>
      <c r="G357" s="124"/>
      <c r="H357" s="125"/>
      <c r="I357" s="162"/>
      <c r="J357" s="403"/>
      <c r="K357" s="404"/>
    </row>
    <row r="358" spans="1:11">
      <c r="A358" s="197">
        <v>6</v>
      </c>
      <c r="B358" s="198"/>
      <c r="C358" s="132" t="s">
        <v>923</v>
      </c>
      <c r="D358" s="118">
        <f>SUM(I359:I372)</f>
        <v>39768.839999999997</v>
      </c>
      <c r="E358" s="116"/>
      <c r="F358" s="119"/>
      <c r="G358" s="133"/>
      <c r="H358" s="134"/>
      <c r="I358" s="192"/>
      <c r="J358" s="401"/>
      <c r="K358" s="402"/>
    </row>
    <row r="359" spans="1:11" ht="26.4">
      <c r="A359" s="128" t="s">
        <v>65</v>
      </c>
      <c r="B359" s="122" t="s">
        <v>924</v>
      </c>
      <c r="C359" s="126" t="s">
        <v>925</v>
      </c>
      <c r="D359" s="113"/>
      <c r="E359" s="122" t="s">
        <v>926</v>
      </c>
      <c r="F359" s="123">
        <f>'MEM. CÁLCULO'!M1451</f>
        <v>39</v>
      </c>
      <c r="G359" s="124">
        <f>'MEM. CÁLCULO'!F1449</f>
        <v>12.99</v>
      </c>
      <c r="H359" s="125">
        <f t="shared" ref="H359" si="107">IF(G359="","",ROUND(G359+(G359*$F$4),2))</f>
        <v>16.2</v>
      </c>
      <c r="I359" s="158">
        <f t="shared" ref="I359" si="108">IF(F359="","",ROUND(F359*H359,2))</f>
        <v>631.79999999999995</v>
      </c>
      <c r="J359" s="403"/>
      <c r="K359" s="404"/>
    </row>
    <row r="360" spans="1:11">
      <c r="A360" s="128"/>
      <c r="B360" s="122"/>
      <c r="C360" s="126"/>
      <c r="D360" s="113"/>
      <c r="E360" s="122"/>
      <c r="F360" s="123"/>
      <c r="G360" s="124"/>
      <c r="H360" s="125"/>
      <c r="I360" s="158"/>
      <c r="J360" s="403"/>
      <c r="K360" s="404"/>
    </row>
    <row r="361" spans="1:11" ht="26.4">
      <c r="A361" s="128" t="s">
        <v>68</v>
      </c>
      <c r="B361" s="122" t="s">
        <v>929</v>
      </c>
      <c r="C361" s="126" t="s">
        <v>930</v>
      </c>
      <c r="D361" s="113"/>
      <c r="E361" s="122" t="s">
        <v>931</v>
      </c>
      <c r="F361" s="123">
        <f>'MEM. CÁLCULO'!M1456</f>
        <v>5.94</v>
      </c>
      <c r="G361" s="124">
        <f>'MEM. CÁLCULO'!F1454</f>
        <v>350.15</v>
      </c>
      <c r="H361" s="125">
        <f t="shared" ref="H361:H367" si="109">IF(G361="","",ROUND(G361+(G361*$F$4),2))</f>
        <v>436.78</v>
      </c>
      <c r="I361" s="158">
        <f t="shared" ref="I361:I367" si="110">IF(F361="","",ROUND(F361*H361,2))</f>
        <v>2594.4699999999998</v>
      </c>
      <c r="J361" s="403"/>
      <c r="K361" s="404"/>
    </row>
    <row r="362" spans="1:11">
      <c r="A362" s="128"/>
      <c r="B362" s="122"/>
      <c r="C362" s="126"/>
      <c r="D362" s="113"/>
      <c r="E362" s="122"/>
      <c r="F362" s="123"/>
      <c r="G362" s="124"/>
      <c r="H362" s="125"/>
      <c r="I362" s="158"/>
      <c r="J362" s="403"/>
      <c r="K362" s="404"/>
    </row>
    <row r="363" spans="1:11" ht="38.4" customHeight="1">
      <c r="A363" s="128" t="s">
        <v>72</v>
      </c>
      <c r="B363" s="122" t="s">
        <v>283</v>
      </c>
      <c r="C363" s="126" t="s">
        <v>284</v>
      </c>
      <c r="D363" s="113"/>
      <c r="E363" s="127" t="s">
        <v>197</v>
      </c>
      <c r="F363" s="123">
        <f>'MEM. CÁLCULO'!M1461</f>
        <v>12</v>
      </c>
      <c r="G363" s="124">
        <f>'MEM. CÁLCULO'!F1459</f>
        <v>205.94</v>
      </c>
      <c r="H363" s="125">
        <f t="shared" si="109"/>
        <v>256.89</v>
      </c>
      <c r="I363" s="158">
        <f t="shared" si="110"/>
        <v>3082.68</v>
      </c>
      <c r="J363" s="403"/>
      <c r="K363" s="404"/>
    </row>
    <row r="364" spans="1:11">
      <c r="A364" s="128"/>
      <c r="B364" s="122"/>
      <c r="C364" s="126"/>
      <c r="D364" s="113"/>
      <c r="E364" s="127"/>
      <c r="F364" s="123"/>
      <c r="G364" s="124"/>
      <c r="H364" s="125"/>
      <c r="I364" s="158"/>
      <c r="J364" s="403"/>
      <c r="K364" s="404"/>
    </row>
    <row r="365" spans="1:11" ht="51.6" customHeight="1">
      <c r="A365" s="128" t="s">
        <v>76</v>
      </c>
      <c r="B365" s="122" t="s">
        <v>935</v>
      </c>
      <c r="C365" s="126" t="s">
        <v>936</v>
      </c>
      <c r="D365" s="113"/>
      <c r="E365" s="127" t="s">
        <v>236</v>
      </c>
      <c r="F365" s="123">
        <f>'MEM. CÁLCULO'!M1467</f>
        <v>76.8</v>
      </c>
      <c r="G365" s="124">
        <f>'MEM. CÁLCULO'!F1465</f>
        <v>45.28</v>
      </c>
      <c r="H365" s="125">
        <f t="shared" si="109"/>
        <v>56.48</v>
      </c>
      <c r="I365" s="158">
        <f t="shared" si="110"/>
        <v>4337.66</v>
      </c>
      <c r="J365" s="403"/>
      <c r="K365" s="404"/>
    </row>
    <row r="366" spans="1:11" ht="39.6">
      <c r="A366" s="128"/>
      <c r="B366" s="122"/>
      <c r="C366" s="126" t="s">
        <v>983</v>
      </c>
      <c r="D366" s="113"/>
      <c r="E366" s="127"/>
      <c r="F366" s="123"/>
      <c r="G366" s="124"/>
      <c r="H366" s="125"/>
      <c r="I366" s="158"/>
      <c r="J366" s="403"/>
      <c r="K366" s="404"/>
    </row>
    <row r="367" spans="1:11" ht="26.4">
      <c r="A367" s="128" t="s">
        <v>938</v>
      </c>
      <c r="B367" s="122" t="s">
        <v>939</v>
      </c>
      <c r="C367" s="126" t="s">
        <v>940</v>
      </c>
      <c r="D367" s="113"/>
      <c r="E367" s="127" t="s">
        <v>197</v>
      </c>
      <c r="F367" s="123">
        <f>'MEM. CÁLCULO'!M1472</f>
        <v>80</v>
      </c>
      <c r="G367" s="124">
        <f>'MEM. CÁLCULO'!F1470</f>
        <v>146.09</v>
      </c>
      <c r="H367" s="125">
        <f t="shared" si="109"/>
        <v>182.23</v>
      </c>
      <c r="I367" s="158">
        <f t="shared" si="110"/>
        <v>14578.4</v>
      </c>
      <c r="J367" s="403"/>
      <c r="K367" s="404"/>
    </row>
    <row r="368" spans="1:11" ht="26.4">
      <c r="A368" s="128" t="s">
        <v>942</v>
      </c>
      <c r="B368" s="122" t="s">
        <v>943</v>
      </c>
      <c r="C368" s="126" t="s">
        <v>944</v>
      </c>
      <c r="D368" s="113"/>
      <c r="E368" s="127" t="s">
        <v>197</v>
      </c>
      <c r="F368" s="123">
        <f>'MEM. CÁLCULO'!M1478</f>
        <v>103.5</v>
      </c>
      <c r="G368" s="124">
        <f>'MEM. CÁLCULO'!F1476</f>
        <v>36.54</v>
      </c>
      <c r="H368" s="125">
        <f t="shared" ref="H368:H371" si="111">IF(G368="","",ROUND(G368+(G368*$F$4),2))</f>
        <v>45.58</v>
      </c>
      <c r="I368" s="158">
        <f t="shared" ref="I368:I371" si="112">IF(F368="","",ROUND(F368*H368,2))</f>
        <v>4717.53</v>
      </c>
      <c r="J368" s="159"/>
      <c r="K368" s="160"/>
    </row>
    <row r="369" spans="1:11" ht="39.6">
      <c r="A369" s="128" t="s">
        <v>946</v>
      </c>
      <c r="B369" s="167" t="s">
        <v>603</v>
      </c>
      <c r="C369" s="142" t="s">
        <v>947</v>
      </c>
      <c r="D369" s="113"/>
      <c r="E369" s="127" t="s">
        <v>197</v>
      </c>
      <c r="F369" s="123">
        <f>'MEM. CÁLCULO'!M1483</f>
        <v>168</v>
      </c>
      <c r="G369" s="124">
        <f>'MEM. CÁLCULO'!F1481</f>
        <v>35.729999999999997</v>
      </c>
      <c r="H369" s="125">
        <f t="shared" si="111"/>
        <v>44.57</v>
      </c>
      <c r="I369" s="158">
        <f t="shared" si="112"/>
        <v>7487.76</v>
      </c>
      <c r="J369" s="159"/>
      <c r="K369" s="160"/>
    </row>
    <row r="370" spans="1:11" ht="26.4">
      <c r="A370" s="128" t="s">
        <v>949</v>
      </c>
      <c r="B370" s="122" t="s">
        <v>609</v>
      </c>
      <c r="C370" s="142" t="s">
        <v>610</v>
      </c>
      <c r="D370" s="113"/>
      <c r="E370" s="127" t="s">
        <v>197</v>
      </c>
      <c r="F370" s="123">
        <f>'MEM. CÁLCULO'!M1488</f>
        <v>105</v>
      </c>
      <c r="G370" s="124">
        <f>'MEM. CÁLCULO'!F1486</f>
        <v>7.71</v>
      </c>
      <c r="H370" s="125">
        <f t="shared" si="111"/>
        <v>9.6199999999999992</v>
      </c>
      <c r="I370" s="158">
        <f t="shared" si="112"/>
        <v>1010.1</v>
      </c>
      <c r="J370" s="159"/>
      <c r="K370" s="160"/>
    </row>
    <row r="371" spans="1:11" ht="26.4">
      <c r="A371" s="128" t="s">
        <v>951</v>
      </c>
      <c r="B371" s="122" t="s">
        <v>952</v>
      </c>
      <c r="C371" s="126" t="s">
        <v>953</v>
      </c>
      <c r="D371" s="113"/>
      <c r="E371" s="127" t="s">
        <v>197</v>
      </c>
      <c r="F371" s="123">
        <f>'MEM. CÁLCULO'!M1493</f>
        <v>49.68</v>
      </c>
      <c r="G371" s="124">
        <f>'MEM. CÁLCULO'!F1491</f>
        <v>21.44</v>
      </c>
      <c r="H371" s="125">
        <f t="shared" si="111"/>
        <v>26.74</v>
      </c>
      <c r="I371" s="158">
        <f t="shared" si="112"/>
        <v>1328.44</v>
      </c>
      <c r="J371" s="214"/>
      <c r="K371" s="160"/>
    </row>
    <row r="372" spans="1:11">
      <c r="A372" s="128"/>
      <c r="B372" s="122"/>
      <c r="C372" s="126"/>
      <c r="D372" s="113"/>
      <c r="E372" s="127"/>
      <c r="F372" s="123"/>
      <c r="G372" s="124"/>
      <c r="H372" s="125"/>
      <c r="I372" s="158"/>
      <c r="J372" s="159"/>
      <c r="K372" s="160"/>
    </row>
    <row r="373" spans="1:11">
      <c r="A373" s="197">
        <v>7</v>
      </c>
      <c r="B373" s="198"/>
      <c r="C373" s="132" t="s">
        <v>954</v>
      </c>
      <c r="D373" s="118">
        <f>SUM(I374:I376)</f>
        <v>48353.23</v>
      </c>
      <c r="E373" s="116"/>
      <c r="F373" s="119"/>
      <c r="G373" s="133"/>
      <c r="H373" s="134"/>
      <c r="I373" s="192"/>
      <c r="J373" s="401"/>
      <c r="K373" s="402"/>
    </row>
    <row r="374" spans="1:11" ht="39.6">
      <c r="A374" s="128" t="s">
        <v>70</v>
      </c>
      <c r="B374" s="122" t="s">
        <v>955</v>
      </c>
      <c r="C374" s="126" t="s">
        <v>956</v>
      </c>
      <c r="D374" s="113"/>
      <c r="E374" s="127" t="s">
        <v>236</v>
      </c>
      <c r="F374" s="123">
        <f>'MEM. CÁLCULO'!M1502</f>
        <v>215.16</v>
      </c>
      <c r="G374" s="124">
        <f>'MEM. CÁLCULO'!F1500</f>
        <v>44.91</v>
      </c>
      <c r="H374" s="125">
        <f t="shared" ref="H374" si="113">IF(G374="","",ROUND(G374+(G374*$F$4),2))</f>
        <v>56.02</v>
      </c>
      <c r="I374" s="158">
        <f t="shared" ref="I374" si="114">IF(F374="","",ROUND(F374*H374,2))</f>
        <v>12053.26</v>
      </c>
      <c r="J374" s="403"/>
      <c r="K374" s="404"/>
    </row>
    <row r="375" spans="1:11" ht="26.4">
      <c r="A375" s="128" t="s">
        <v>74</v>
      </c>
      <c r="B375" s="122" t="s">
        <v>957</v>
      </c>
      <c r="C375" s="126" t="s">
        <v>958</v>
      </c>
      <c r="D375" s="113"/>
      <c r="E375" s="127" t="s">
        <v>236</v>
      </c>
      <c r="F375" s="123">
        <f>'MEM. CÁLCULO'!M1507</f>
        <v>215.16</v>
      </c>
      <c r="G375" s="124">
        <f>'MEM. CÁLCULO'!F1505</f>
        <v>60</v>
      </c>
      <c r="H375" s="125">
        <f t="shared" ref="H375:H376" si="115">IF(G375="","",ROUND(G375+(G375*$F$4),2))</f>
        <v>74.84</v>
      </c>
      <c r="I375" s="158">
        <f t="shared" ref="I375:I376" si="116">IF(F375="","",ROUND(F375*H375,2))</f>
        <v>16102.57</v>
      </c>
      <c r="J375" s="403"/>
      <c r="K375" s="404"/>
    </row>
    <row r="376" spans="1:11">
      <c r="A376" s="128" t="s">
        <v>78</v>
      </c>
      <c r="B376" s="122" t="s">
        <v>959</v>
      </c>
      <c r="C376" s="126" t="s">
        <v>960</v>
      </c>
      <c r="D376" s="113"/>
      <c r="E376" s="127" t="s">
        <v>197</v>
      </c>
      <c r="F376" s="193">
        <f>'MEM. CÁLCULO'!M1512</f>
        <v>1945.8</v>
      </c>
      <c r="G376" s="124">
        <f>'MEM. CÁLCULO'!F1510</f>
        <v>8.32</v>
      </c>
      <c r="H376" s="125">
        <f t="shared" si="115"/>
        <v>10.38</v>
      </c>
      <c r="I376" s="158">
        <f t="shared" si="116"/>
        <v>20197.400000000001</v>
      </c>
      <c r="J376" s="403"/>
      <c r="K376" s="404"/>
    </row>
    <row r="377" spans="1:11">
      <c r="A377" s="129"/>
      <c r="B377" s="135"/>
      <c r="C377" s="136"/>
      <c r="D377" s="137"/>
      <c r="E377" s="127"/>
      <c r="F377" s="123"/>
      <c r="G377" s="193"/>
      <c r="H377" s="193"/>
      <c r="I377" s="156"/>
      <c r="J377" s="403"/>
      <c r="K377" s="404"/>
    </row>
    <row r="378" spans="1:11">
      <c r="A378" s="129"/>
      <c r="B378" s="135"/>
      <c r="C378" s="199" t="s">
        <v>1043</v>
      </c>
      <c r="D378" s="200">
        <f>D373+D358+D352+D235+D37+D25+D8</f>
        <v>2378816.1300000004</v>
      </c>
      <c r="E378" s="127"/>
      <c r="F378" s="123"/>
      <c r="G378" s="193"/>
      <c r="H378" s="193"/>
      <c r="I378" s="156"/>
      <c r="J378" s="403"/>
      <c r="K378" s="404"/>
    </row>
    <row r="379" spans="1:11">
      <c r="A379" s="129"/>
      <c r="B379" s="135"/>
      <c r="C379" s="201"/>
      <c r="D379" s="113"/>
      <c r="E379" s="127"/>
      <c r="F379" s="123"/>
      <c r="G379" s="193"/>
      <c r="H379" s="193"/>
      <c r="I379" s="156"/>
      <c r="J379" s="405"/>
      <c r="K379" s="406"/>
    </row>
    <row r="380" spans="1:11">
      <c r="A380" s="202" t="s">
        <v>1044</v>
      </c>
      <c r="B380" s="203"/>
      <c r="C380" s="204" t="s">
        <v>1045</v>
      </c>
      <c r="D380" s="205"/>
      <c r="E380" s="206"/>
      <c r="F380" s="207"/>
      <c r="G380" s="208"/>
      <c r="H380" s="407" t="s">
        <v>193</v>
      </c>
      <c r="I380" s="409">
        <f>SUM(I9:I376)</f>
        <v>2378816.129999999</v>
      </c>
      <c r="J380" s="215"/>
      <c r="K380" s="216"/>
    </row>
    <row r="381" spans="1:11">
      <c r="A381" s="209" t="s">
        <v>1046</v>
      </c>
      <c r="B381" s="210"/>
      <c r="C381" s="211"/>
      <c r="D381" s="212"/>
      <c r="E381" s="213"/>
      <c r="F381" s="213"/>
      <c r="G381" s="213"/>
      <c r="H381" s="408"/>
      <c r="I381" s="410"/>
      <c r="J381" s="217"/>
      <c r="K381" s="218"/>
    </row>
  </sheetData>
  <mergeCells count="370">
    <mergeCell ref="J5:K5"/>
    <mergeCell ref="J7:K7"/>
    <mergeCell ref="J8:K8"/>
    <mergeCell ref="J9:K9"/>
    <mergeCell ref="J10:K10"/>
    <mergeCell ref="J11:K11"/>
    <mergeCell ref="J12:K12"/>
    <mergeCell ref="J13:K13"/>
    <mergeCell ref="J14:K14"/>
    <mergeCell ref="J15:K15"/>
    <mergeCell ref="J16:K16"/>
    <mergeCell ref="J17:K17"/>
    <mergeCell ref="J19:K19"/>
    <mergeCell ref="J21:K21"/>
    <mergeCell ref="J22:K22"/>
    <mergeCell ref="J23:K23"/>
    <mergeCell ref="J24:K24"/>
    <mergeCell ref="J25:K25"/>
    <mergeCell ref="J26:K26"/>
    <mergeCell ref="J27:K27"/>
    <mergeCell ref="J28:K28"/>
    <mergeCell ref="J29:K29"/>
    <mergeCell ref="J30:K30"/>
    <mergeCell ref="J31:K31"/>
    <mergeCell ref="J32:K32"/>
    <mergeCell ref="J33:K33"/>
    <mergeCell ref="J34:K34"/>
    <mergeCell ref="J35:K35"/>
    <mergeCell ref="J36:K36"/>
    <mergeCell ref="J37:K37"/>
    <mergeCell ref="J38:K38"/>
    <mergeCell ref="J39:K39"/>
    <mergeCell ref="J40:K40"/>
    <mergeCell ref="J41:K41"/>
    <mergeCell ref="J42:K42"/>
    <mergeCell ref="J43:K43"/>
    <mergeCell ref="J44:K44"/>
    <mergeCell ref="J45:K45"/>
    <mergeCell ref="J46:K46"/>
    <mergeCell ref="J47:K47"/>
    <mergeCell ref="J48:K48"/>
    <mergeCell ref="J49:K49"/>
    <mergeCell ref="J50:K50"/>
    <mergeCell ref="J51:K51"/>
    <mergeCell ref="J52:K52"/>
    <mergeCell ref="J53:K53"/>
    <mergeCell ref="J54:K54"/>
    <mergeCell ref="J55:K55"/>
    <mergeCell ref="J56:K56"/>
    <mergeCell ref="J57:K57"/>
    <mergeCell ref="J58:K58"/>
    <mergeCell ref="J59:K59"/>
    <mergeCell ref="J60:K60"/>
    <mergeCell ref="J61:K61"/>
    <mergeCell ref="J62:K62"/>
    <mergeCell ref="J63:K63"/>
    <mergeCell ref="J64:K64"/>
    <mergeCell ref="J65:K65"/>
    <mergeCell ref="J66:K66"/>
    <mergeCell ref="J67:K67"/>
    <mergeCell ref="J68:K68"/>
    <mergeCell ref="J69:K69"/>
    <mergeCell ref="J70:K70"/>
    <mergeCell ref="J71:K71"/>
    <mergeCell ref="J72:K72"/>
    <mergeCell ref="J73:K73"/>
    <mergeCell ref="J74:K74"/>
    <mergeCell ref="J75:K75"/>
    <mergeCell ref="J76:K76"/>
    <mergeCell ref="J77:K77"/>
    <mergeCell ref="J78:K78"/>
    <mergeCell ref="J79:K79"/>
    <mergeCell ref="J80:K80"/>
    <mergeCell ref="J81:K81"/>
    <mergeCell ref="J82:K82"/>
    <mergeCell ref="J83:K83"/>
    <mergeCell ref="J84:K84"/>
    <mergeCell ref="J85:K85"/>
    <mergeCell ref="J86:K86"/>
    <mergeCell ref="J87:K87"/>
    <mergeCell ref="J88:K88"/>
    <mergeCell ref="J89:K89"/>
    <mergeCell ref="J90:K90"/>
    <mergeCell ref="J91:K91"/>
    <mergeCell ref="J92:K92"/>
    <mergeCell ref="J93:K93"/>
    <mergeCell ref="J94:K94"/>
    <mergeCell ref="J95:K95"/>
    <mergeCell ref="J96:K96"/>
    <mergeCell ref="J97:K97"/>
    <mergeCell ref="J98:K98"/>
    <mergeCell ref="J99:K99"/>
    <mergeCell ref="J100:K100"/>
    <mergeCell ref="J101:K101"/>
    <mergeCell ref="J102:K102"/>
    <mergeCell ref="J103:K103"/>
    <mergeCell ref="J104:K104"/>
    <mergeCell ref="J105:K105"/>
    <mergeCell ref="J106:K106"/>
    <mergeCell ref="J107:K107"/>
    <mergeCell ref="J108:K108"/>
    <mergeCell ref="J109:K109"/>
    <mergeCell ref="J110:K110"/>
    <mergeCell ref="J111:K111"/>
    <mergeCell ref="J112:K112"/>
    <mergeCell ref="J113:K113"/>
    <mergeCell ref="J114:K114"/>
    <mergeCell ref="J115:K115"/>
    <mergeCell ref="J116:K116"/>
    <mergeCell ref="J117:K117"/>
    <mergeCell ref="J118:K118"/>
    <mergeCell ref="J119:K119"/>
    <mergeCell ref="J120:K120"/>
    <mergeCell ref="J121:K121"/>
    <mergeCell ref="J122:K122"/>
    <mergeCell ref="J123:K123"/>
    <mergeCell ref="J124:K124"/>
    <mergeCell ref="J125:K125"/>
    <mergeCell ref="J126:K126"/>
    <mergeCell ref="J127:K127"/>
    <mergeCell ref="J128:K128"/>
    <mergeCell ref="J129:K129"/>
    <mergeCell ref="J130:K130"/>
    <mergeCell ref="J131:K131"/>
    <mergeCell ref="J132:K132"/>
    <mergeCell ref="J133:K133"/>
    <mergeCell ref="J134:K134"/>
    <mergeCell ref="J135:K135"/>
    <mergeCell ref="J136:K136"/>
    <mergeCell ref="J137:K137"/>
    <mergeCell ref="J138:K138"/>
    <mergeCell ref="J139:K139"/>
    <mergeCell ref="J140:K140"/>
    <mergeCell ref="J141:K141"/>
    <mergeCell ref="J142:K142"/>
    <mergeCell ref="J143:K143"/>
    <mergeCell ref="J144:K144"/>
    <mergeCell ref="J145:K145"/>
    <mergeCell ref="J146:K146"/>
    <mergeCell ref="J147:K147"/>
    <mergeCell ref="J148:K148"/>
    <mergeCell ref="J149:K149"/>
    <mergeCell ref="J150:K150"/>
    <mergeCell ref="J151:K151"/>
    <mergeCell ref="J152:K152"/>
    <mergeCell ref="J153:K153"/>
    <mergeCell ref="J154:K154"/>
    <mergeCell ref="J155:K155"/>
    <mergeCell ref="J156:K156"/>
    <mergeCell ref="J157:K157"/>
    <mergeCell ref="J158:K158"/>
    <mergeCell ref="J159:K159"/>
    <mergeCell ref="J160:K160"/>
    <mergeCell ref="J161:K161"/>
    <mergeCell ref="J162:K162"/>
    <mergeCell ref="J163:K163"/>
    <mergeCell ref="J164:K164"/>
    <mergeCell ref="J165:K165"/>
    <mergeCell ref="J166:K166"/>
    <mergeCell ref="J167:K167"/>
    <mergeCell ref="J168:K168"/>
    <mergeCell ref="J169:K169"/>
    <mergeCell ref="J170:K170"/>
    <mergeCell ref="J171:K171"/>
    <mergeCell ref="J172:K172"/>
    <mergeCell ref="J173:K173"/>
    <mergeCell ref="J174:K174"/>
    <mergeCell ref="J175:K175"/>
    <mergeCell ref="J176:K176"/>
    <mergeCell ref="J177:K177"/>
    <mergeCell ref="J178:K178"/>
    <mergeCell ref="J179:K179"/>
    <mergeCell ref="J180:K180"/>
    <mergeCell ref="J181:K181"/>
    <mergeCell ref="J182:K182"/>
    <mergeCell ref="J183:K183"/>
    <mergeCell ref="J184:K184"/>
    <mergeCell ref="J185:K185"/>
    <mergeCell ref="J186:K186"/>
    <mergeCell ref="J187:K187"/>
    <mergeCell ref="J188:K188"/>
    <mergeCell ref="J189:K189"/>
    <mergeCell ref="J190:K190"/>
    <mergeCell ref="J191:K191"/>
    <mergeCell ref="J192:K192"/>
    <mergeCell ref="J193:K193"/>
    <mergeCell ref="J194:K194"/>
    <mergeCell ref="J195:K195"/>
    <mergeCell ref="J196:K196"/>
    <mergeCell ref="J197:K197"/>
    <mergeCell ref="J198:K198"/>
    <mergeCell ref="J199:K199"/>
    <mergeCell ref="J200:K200"/>
    <mergeCell ref="J201:K201"/>
    <mergeCell ref="J202:K202"/>
    <mergeCell ref="J203:K203"/>
    <mergeCell ref="J204:K204"/>
    <mergeCell ref="J205:K205"/>
    <mergeCell ref="J206:K206"/>
    <mergeCell ref="J207:K207"/>
    <mergeCell ref="J208:K208"/>
    <mergeCell ref="J209:K209"/>
    <mergeCell ref="J210:K210"/>
    <mergeCell ref="J211:K211"/>
    <mergeCell ref="J212:K212"/>
    <mergeCell ref="J213:K213"/>
    <mergeCell ref="J214:K214"/>
    <mergeCell ref="J215:K215"/>
    <mergeCell ref="J216:K216"/>
    <mergeCell ref="J217:K217"/>
    <mergeCell ref="J218:K218"/>
    <mergeCell ref="J219:K219"/>
    <mergeCell ref="J220:K220"/>
    <mergeCell ref="J221:K221"/>
    <mergeCell ref="J222:K222"/>
    <mergeCell ref="J223:K223"/>
    <mergeCell ref="J224:K224"/>
    <mergeCell ref="J225:K225"/>
    <mergeCell ref="J226:K226"/>
    <mergeCell ref="J227:K227"/>
    <mergeCell ref="J228:K228"/>
    <mergeCell ref="J229:K229"/>
    <mergeCell ref="J230:K230"/>
    <mergeCell ref="J231:K231"/>
    <mergeCell ref="J232:K232"/>
    <mergeCell ref="J233:K233"/>
    <mergeCell ref="J234:K234"/>
    <mergeCell ref="J235:K235"/>
    <mergeCell ref="J236:K236"/>
    <mergeCell ref="J237:K237"/>
    <mergeCell ref="J238:K238"/>
    <mergeCell ref="J239:K239"/>
    <mergeCell ref="J240:K240"/>
    <mergeCell ref="J241:K241"/>
    <mergeCell ref="J242:K242"/>
    <mergeCell ref="J243:K243"/>
    <mergeCell ref="J244:K244"/>
    <mergeCell ref="J245:K245"/>
    <mergeCell ref="J246:K246"/>
    <mergeCell ref="J247:K247"/>
    <mergeCell ref="J248:K248"/>
    <mergeCell ref="J249:K249"/>
    <mergeCell ref="J250:K250"/>
    <mergeCell ref="J251:K251"/>
    <mergeCell ref="J252:K252"/>
    <mergeCell ref="J253:K253"/>
    <mergeCell ref="J254:K254"/>
    <mergeCell ref="J255:K255"/>
    <mergeCell ref="J256:K256"/>
    <mergeCell ref="J257:K257"/>
    <mergeCell ref="J258:K258"/>
    <mergeCell ref="J259:K259"/>
    <mergeCell ref="J260:K260"/>
    <mergeCell ref="J261:K261"/>
    <mergeCell ref="J262:K262"/>
    <mergeCell ref="J263:K263"/>
    <mergeCell ref="J264:K264"/>
    <mergeCell ref="J265:K265"/>
    <mergeCell ref="J266:K266"/>
    <mergeCell ref="J267:K267"/>
    <mergeCell ref="J268:K268"/>
    <mergeCell ref="J269:K269"/>
    <mergeCell ref="J270:K270"/>
    <mergeCell ref="J271:K271"/>
    <mergeCell ref="J272:K272"/>
    <mergeCell ref="J273:K273"/>
    <mergeCell ref="J274:K274"/>
    <mergeCell ref="J275:K275"/>
    <mergeCell ref="J276:K276"/>
    <mergeCell ref="J277:K277"/>
    <mergeCell ref="J278:K278"/>
    <mergeCell ref="J279:K279"/>
    <mergeCell ref="J280:K280"/>
    <mergeCell ref="J281:K281"/>
    <mergeCell ref="J282:K282"/>
    <mergeCell ref="J283:K283"/>
    <mergeCell ref="J284:K284"/>
    <mergeCell ref="J285:K285"/>
    <mergeCell ref="J286:K286"/>
    <mergeCell ref="J287:K287"/>
    <mergeCell ref="J288:K288"/>
    <mergeCell ref="J289:K289"/>
    <mergeCell ref="J290:K290"/>
    <mergeCell ref="J291:K291"/>
    <mergeCell ref="J292:K292"/>
    <mergeCell ref="J293:K293"/>
    <mergeCell ref="J294:K294"/>
    <mergeCell ref="J295:K295"/>
    <mergeCell ref="J296:K296"/>
    <mergeCell ref="J297:K297"/>
    <mergeCell ref="J298:K298"/>
    <mergeCell ref="J299:K299"/>
    <mergeCell ref="J300:K300"/>
    <mergeCell ref="J301:K301"/>
    <mergeCell ref="J302:K302"/>
    <mergeCell ref="J303:K303"/>
    <mergeCell ref="J304:K304"/>
    <mergeCell ref="J305:K305"/>
    <mergeCell ref="J306:K306"/>
    <mergeCell ref="J307:K307"/>
    <mergeCell ref="J308:K308"/>
    <mergeCell ref="J309:K309"/>
    <mergeCell ref="J310:K310"/>
    <mergeCell ref="J311:K311"/>
    <mergeCell ref="J312:K312"/>
    <mergeCell ref="J313:K313"/>
    <mergeCell ref="J314:K314"/>
    <mergeCell ref="J315:K315"/>
    <mergeCell ref="J316:K316"/>
    <mergeCell ref="J317:K317"/>
    <mergeCell ref="J318:K318"/>
    <mergeCell ref="J319:K319"/>
    <mergeCell ref="J320:K320"/>
    <mergeCell ref="J321:K321"/>
    <mergeCell ref="J322:K322"/>
    <mergeCell ref="J323:K323"/>
    <mergeCell ref="J324:K324"/>
    <mergeCell ref="J325:K325"/>
    <mergeCell ref="J326:K326"/>
    <mergeCell ref="J327:K327"/>
    <mergeCell ref="J328:K328"/>
    <mergeCell ref="J329:K329"/>
    <mergeCell ref="J330:K330"/>
    <mergeCell ref="J331:K331"/>
    <mergeCell ref="J332:K332"/>
    <mergeCell ref="J333:K333"/>
    <mergeCell ref="J334:K334"/>
    <mergeCell ref="J335:K335"/>
    <mergeCell ref="J336:K336"/>
    <mergeCell ref="J337:K337"/>
    <mergeCell ref="J338:K338"/>
    <mergeCell ref="J339:K339"/>
    <mergeCell ref="J340:K340"/>
    <mergeCell ref="J355:K355"/>
    <mergeCell ref="J356:K356"/>
    <mergeCell ref="J357:K357"/>
    <mergeCell ref="J358:K358"/>
    <mergeCell ref="J341:K341"/>
    <mergeCell ref="J342:K342"/>
    <mergeCell ref="J343:K343"/>
    <mergeCell ref="J344:K344"/>
    <mergeCell ref="J345:K345"/>
    <mergeCell ref="J346:K346"/>
    <mergeCell ref="J347:K347"/>
    <mergeCell ref="J348:K348"/>
    <mergeCell ref="J349:K349"/>
    <mergeCell ref="G1:K4"/>
    <mergeCell ref="J373:K373"/>
    <mergeCell ref="J374:K374"/>
    <mergeCell ref="J375:K375"/>
    <mergeCell ref="J376:K376"/>
    <mergeCell ref="J377:K377"/>
    <mergeCell ref="J378:K378"/>
    <mergeCell ref="J379:K379"/>
    <mergeCell ref="H380:H381"/>
    <mergeCell ref="I380:I381"/>
    <mergeCell ref="J359:K359"/>
    <mergeCell ref="J360:K360"/>
    <mergeCell ref="J361:K361"/>
    <mergeCell ref="J362:K362"/>
    <mergeCell ref="J363:K363"/>
    <mergeCell ref="J364:K364"/>
    <mergeCell ref="J365:K365"/>
    <mergeCell ref="J366:K366"/>
    <mergeCell ref="J367:K367"/>
    <mergeCell ref="J350:K350"/>
    <mergeCell ref="J351:K351"/>
    <mergeCell ref="J352:K352"/>
    <mergeCell ref="J353:K353"/>
    <mergeCell ref="J354:K354"/>
  </mergeCells>
  <pageMargins left="0.25" right="0.25" top="0.75" bottom="0.75" header="0.3" footer="0.3"/>
  <pageSetup paperSize="9" scale="50" orientation="landscape" r:id="rId1"/>
  <headerFooter alignWithMargins="0">
    <oddFooter>&amp;R&amp;P/&amp;N</oddFooter>
  </headerFooter>
  <rowBreaks count="1" manualBreakCount="1">
    <brk id="355" max="10" man="1"/>
  </rowBreak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88"/>
  <sheetViews>
    <sheetView view="pageBreakPreview" zoomScale="67" zoomScaleNormal="66" zoomScaleSheetLayoutView="67" workbookViewId="0">
      <pane xSplit="4" ySplit="7" topLeftCell="E8" activePane="bottomRight" state="frozen"/>
      <selection pane="topRight"/>
      <selection pane="bottomLeft"/>
      <selection pane="bottomRight" activeCell="J26" sqref="J26"/>
    </sheetView>
  </sheetViews>
  <sheetFormatPr defaultColWidth="11.44140625" defaultRowHeight="11.4"/>
  <cols>
    <col min="1" max="1" width="11.44140625" style="2"/>
    <col min="2" max="2" width="28.6640625" style="2" customWidth="1"/>
    <col min="3" max="3" width="8.44140625" style="2" customWidth="1"/>
    <col min="4" max="4" width="22.5546875" style="2" customWidth="1"/>
    <col min="5" max="5" width="12.6640625" style="2" customWidth="1"/>
    <col min="6" max="6" width="8.6640625" style="2" customWidth="1"/>
    <col min="7" max="7" width="13" style="2" customWidth="1"/>
    <col min="8" max="8" width="15.33203125" style="2" customWidth="1"/>
    <col min="9" max="9" width="11.33203125" style="2" hidden="1" customWidth="1"/>
    <col min="10" max="15" width="13" style="2" customWidth="1"/>
    <col min="16" max="16" width="15.5546875" style="2" customWidth="1"/>
    <col min="17" max="16384" width="11.44140625" style="2"/>
  </cols>
  <sheetData>
    <row r="1" spans="1:16" ht="17.7" customHeight="1">
      <c r="A1" s="3" t="s">
        <v>1047</v>
      </c>
      <c r="B1" s="448" t="s">
        <v>1048</v>
      </c>
      <c r="C1" s="449"/>
      <c r="D1" s="449"/>
      <c r="E1" s="449"/>
      <c r="F1" s="449"/>
      <c r="G1" s="449"/>
      <c r="H1" s="450"/>
      <c r="I1" s="452"/>
      <c r="J1" s="453"/>
      <c r="K1" s="453"/>
      <c r="L1" s="453"/>
      <c r="M1" s="453"/>
      <c r="N1" s="453"/>
      <c r="O1" s="453"/>
      <c r="P1" s="454"/>
    </row>
    <row r="2" spans="1:16" ht="12">
      <c r="A2" s="5" t="s">
        <v>1049</v>
      </c>
      <c r="B2" s="6" t="s">
        <v>1050</v>
      </c>
      <c r="C2" s="6"/>
      <c r="D2" s="6"/>
      <c r="E2" s="6"/>
      <c r="F2" s="7"/>
      <c r="G2" s="7"/>
      <c r="H2" s="8"/>
      <c r="I2" s="455"/>
      <c r="J2" s="456"/>
      <c r="K2" s="456"/>
      <c r="L2" s="456"/>
      <c r="M2" s="456"/>
      <c r="N2" s="456"/>
      <c r="O2" s="456"/>
      <c r="P2" s="457"/>
    </row>
    <row r="3" spans="1:16" ht="12">
      <c r="A3" s="9" t="s">
        <v>1051</v>
      </c>
      <c r="B3" s="10" t="s">
        <v>1052</v>
      </c>
      <c r="C3" s="11"/>
      <c r="D3" s="11"/>
      <c r="E3" s="11"/>
      <c r="F3" s="7"/>
      <c r="G3" s="7"/>
      <c r="H3" s="12"/>
      <c r="I3" s="455"/>
      <c r="J3" s="456"/>
      <c r="K3" s="456"/>
      <c r="L3" s="456"/>
      <c r="M3" s="456"/>
      <c r="N3" s="456"/>
      <c r="O3" s="456"/>
      <c r="P3" s="457"/>
    </row>
    <row r="4" spans="1:16" ht="12" customHeight="1">
      <c r="A4" s="9"/>
      <c r="B4" s="13"/>
      <c r="C4" s="11"/>
      <c r="D4" s="11"/>
      <c r="E4" s="11"/>
      <c r="F4" s="14"/>
      <c r="G4" s="14"/>
      <c r="H4" s="15"/>
      <c r="I4" s="458"/>
      <c r="J4" s="456"/>
      <c r="K4" s="456"/>
      <c r="L4" s="456"/>
      <c r="M4" s="456"/>
      <c r="N4" s="456"/>
      <c r="O4" s="456"/>
      <c r="P4" s="457"/>
    </row>
    <row r="5" spans="1:16" ht="13.5" customHeight="1">
      <c r="A5" s="16" t="s">
        <v>1053</v>
      </c>
      <c r="B5" s="17" t="s">
        <v>1054</v>
      </c>
      <c r="C5" s="18" t="s">
        <v>1055</v>
      </c>
      <c r="D5" s="19">
        <v>46078</v>
      </c>
      <c r="E5" s="20"/>
      <c r="F5" s="21" t="s">
        <v>1056</v>
      </c>
      <c r="G5" s="22"/>
      <c r="H5" s="23">
        <f>P50</f>
        <v>2378816.1300000004</v>
      </c>
      <c r="I5" s="445" t="s">
        <v>1057</v>
      </c>
      <c r="J5" s="446"/>
      <c r="K5" s="446"/>
      <c r="L5" s="446"/>
      <c r="M5" s="446"/>
      <c r="N5" s="446"/>
      <c r="O5" s="446"/>
      <c r="P5" s="447"/>
    </row>
    <row r="6" spans="1:16" ht="12">
      <c r="A6" s="448" t="s">
        <v>1048</v>
      </c>
      <c r="B6" s="449"/>
      <c r="C6" s="449"/>
      <c r="D6" s="449"/>
      <c r="E6" s="449"/>
      <c r="F6" s="449"/>
      <c r="G6" s="449"/>
      <c r="H6" s="449"/>
      <c r="I6" s="449"/>
      <c r="J6" s="449"/>
      <c r="K6" s="449"/>
      <c r="L6" s="449"/>
      <c r="M6" s="449"/>
      <c r="N6" s="449"/>
      <c r="O6" s="449"/>
      <c r="P6" s="450"/>
    </row>
    <row r="7" spans="1:16" ht="12">
      <c r="A7" s="24" t="s">
        <v>971</v>
      </c>
      <c r="B7" s="448" t="s">
        <v>1058</v>
      </c>
      <c r="C7" s="449"/>
      <c r="D7" s="450"/>
      <c r="E7" s="24" t="s">
        <v>969</v>
      </c>
      <c r="F7" s="24" t="s">
        <v>1059</v>
      </c>
      <c r="G7" s="24">
        <v>1</v>
      </c>
      <c r="H7" s="24">
        <v>2</v>
      </c>
      <c r="I7" s="24">
        <v>6</v>
      </c>
      <c r="J7" s="4">
        <v>3</v>
      </c>
      <c r="K7" s="4">
        <v>4</v>
      </c>
      <c r="L7" s="4">
        <v>5</v>
      </c>
      <c r="M7" s="4">
        <v>6</v>
      </c>
      <c r="N7" s="4">
        <v>7</v>
      </c>
      <c r="O7" s="4">
        <v>8</v>
      </c>
      <c r="P7" s="24" t="s">
        <v>193</v>
      </c>
    </row>
    <row r="8" spans="1:16" ht="16.2" customHeight="1">
      <c r="A8" s="451">
        <v>1</v>
      </c>
      <c r="B8" s="438" t="s">
        <v>158</v>
      </c>
      <c r="C8" s="420"/>
      <c r="D8" s="421"/>
      <c r="E8" s="25">
        <f>'PLAN. ORÇAM.'!D8</f>
        <v>158774.39000000001</v>
      </c>
      <c r="F8" s="26">
        <f>E8/$E$50</f>
        <v>6.6745129225267208E-2</v>
      </c>
      <c r="G8" s="27">
        <v>0.2</v>
      </c>
      <c r="H8" s="27">
        <v>0.1</v>
      </c>
      <c r="I8" s="27"/>
      <c r="J8" s="27">
        <v>0.1</v>
      </c>
      <c r="K8" s="27">
        <v>0.1</v>
      </c>
      <c r="L8" s="27">
        <v>0.1</v>
      </c>
      <c r="M8" s="27">
        <v>0.1</v>
      </c>
      <c r="N8" s="27">
        <v>0.1</v>
      </c>
      <c r="O8" s="27">
        <v>0.2</v>
      </c>
      <c r="P8" s="66">
        <f>SUM(G8:O8)</f>
        <v>1</v>
      </c>
    </row>
    <row r="9" spans="1:16" s="1" customFormat="1" ht="16.2" customHeight="1">
      <c r="A9" s="440"/>
      <c r="B9" s="422"/>
      <c r="C9" s="423"/>
      <c r="D9" s="424"/>
      <c r="E9" s="28"/>
      <c r="F9" s="29"/>
      <c r="G9" s="30">
        <f>G8*$E$8</f>
        <v>31754.878000000004</v>
      </c>
      <c r="H9" s="30">
        <f>H8*$E$8</f>
        <v>15877.439000000002</v>
      </c>
      <c r="I9" s="30">
        <v>0</v>
      </c>
      <c r="J9" s="30">
        <f t="shared" ref="J9:O9" si="0">J8*$E$8</f>
        <v>15877.439000000002</v>
      </c>
      <c r="K9" s="30">
        <f t="shared" si="0"/>
        <v>15877.439000000002</v>
      </c>
      <c r="L9" s="30">
        <f t="shared" si="0"/>
        <v>15877.439000000002</v>
      </c>
      <c r="M9" s="30">
        <f t="shared" si="0"/>
        <v>15877.439000000002</v>
      </c>
      <c r="N9" s="30">
        <f t="shared" si="0"/>
        <v>15877.439000000002</v>
      </c>
      <c r="O9" s="30">
        <f t="shared" si="0"/>
        <v>31754.878000000004</v>
      </c>
      <c r="P9" s="67">
        <f>SUM(G9:O9)</f>
        <v>158774.39000000001</v>
      </c>
    </row>
    <row r="10" spans="1:16" ht="15.75" customHeight="1">
      <c r="A10" s="451">
        <v>2</v>
      </c>
      <c r="B10" s="419" t="s">
        <v>201</v>
      </c>
      <c r="C10" s="420"/>
      <c r="D10" s="421"/>
      <c r="E10" s="25">
        <f>'PLAN. ORÇAM.'!D25</f>
        <v>42032.83</v>
      </c>
      <c r="F10" s="26">
        <f>E10/$E$50</f>
        <v>1.7669642251837262E-2</v>
      </c>
      <c r="G10" s="27">
        <v>0.5</v>
      </c>
      <c r="H10" s="27">
        <v>0.5</v>
      </c>
      <c r="I10" s="39"/>
      <c r="J10" s="39">
        <v>0</v>
      </c>
      <c r="K10" s="39">
        <v>0</v>
      </c>
      <c r="L10" s="39">
        <v>0</v>
      </c>
      <c r="M10" s="39">
        <v>0</v>
      </c>
      <c r="N10" s="39">
        <v>0</v>
      </c>
      <c r="O10" s="39">
        <v>0</v>
      </c>
      <c r="P10" s="66">
        <f>SUM(G10:O10)</f>
        <v>1</v>
      </c>
    </row>
    <row r="11" spans="1:16" ht="15.75" customHeight="1">
      <c r="A11" s="440"/>
      <c r="B11" s="425"/>
      <c r="C11" s="426"/>
      <c r="D11" s="427"/>
      <c r="E11" s="31"/>
      <c r="F11" s="32"/>
      <c r="G11" s="30">
        <f>G10*$E$10</f>
        <v>21016.415000000001</v>
      </c>
      <c r="H11" s="30">
        <f>H10*$E$10</f>
        <v>21016.415000000001</v>
      </c>
      <c r="I11" s="68">
        <v>0</v>
      </c>
      <c r="J11" s="30">
        <f t="shared" ref="J11:O11" si="1">J10*$E$10</f>
        <v>0</v>
      </c>
      <c r="K11" s="30">
        <f t="shared" si="1"/>
        <v>0</v>
      </c>
      <c r="L11" s="30">
        <f t="shared" si="1"/>
        <v>0</v>
      </c>
      <c r="M11" s="30">
        <f t="shared" si="1"/>
        <v>0</v>
      </c>
      <c r="N11" s="30">
        <f t="shared" si="1"/>
        <v>0</v>
      </c>
      <c r="O11" s="30">
        <f t="shared" si="1"/>
        <v>0</v>
      </c>
      <c r="P11" s="67">
        <f>SUM(G11:O11)</f>
        <v>42032.83</v>
      </c>
    </row>
    <row r="12" spans="1:16" ht="15.75" customHeight="1">
      <c r="A12" s="441">
        <v>3</v>
      </c>
      <c r="B12" s="432" t="s">
        <v>982</v>
      </c>
      <c r="C12" s="433"/>
      <c r="D12" s="434"/>
      <c r="E12" s="33"/>
      <c r="F12" s="34"/>
      <c r="G12" s="35"/>
      <c r="H12" s="35"/>
      <c r="I12" s="35"/>
      <c r="J12" s="35"/>
      <c r="K12" s="35"/>
      <c r="L12" s="35"/>
      <c r="M12" s="35"/>
      <c r="N12" s="35"/>
      <c r="O12" s="35"/>
      <c r="P12" s="69"/>
    </row>
    <row r="13" spans="1:16" ht="15.75" customHeight="1">
      <c r="A13" s="442"/>
      <c r="B13" s="435"/>
      <c r="C13" s="436"/>
      <c r="D13" s="437"/>
      <c r="E13" s="36"/>
      <c r="F13" s="37"/>
      <c r="G13" s="38"/>
      <c r="H13" s="38"/>
      <c r="I13" s="38"/>
      <c r="J13" s="38"/>
      <c r="K13" s="38"/>
      <c r="L13" s="38"/>
      <c r="M13" s="38"/>
      <c r="N13" s="38"/>
      <c r="O13" s="38"/>
      <c r="P13" s="70"/>
    </row>
    <row r="14" spans="1:16" ht="16.5" customHeight="1">
      <c r="A14" s="439" t="s">
        <v>36</v>
      </c>
      <c r="B14" s="431" t="s">
        <v>233</v>
      </c>
      <c r="C14" s="426"/>
      <c r="D14" s="427"/>
      <c r="E14" s="25">
        <f>'PLAN. ORÇAM.'!D39</f>
        <v>86576.450000000012</v>
      </c>
      <c r="F14" s="26">
        <f>E14/$E$50</f>
        <v>3.6394763306065198E-2</v>
      </c>
      <c r="G14" s="39">
        <v>0</v>
      </c>
      <c r="H14" s="27">
        <v>0.4</v>
      </c>
      <c r="I14" s="27"/>
      <c r="J14" s="27">
        <v>0.6</v>
      </c>
      <c r="K14" s="39">
        <v>0</v>
      </c>
      <c r="L14" s="39">
        <v>0</v>
      </c>
      <c r="M14" s="39">
        <v>0</v>
      </c>
      <c r="N14" s="39">
        <v>0</v>
      </c>
      <c r="O14" s="39">
        <v>0</v>
      </c>
      <c r="P14" s="66">
        <f t="shared" ref="P14:P24" si="2">SUM(G14:O14)</f>
        <v>1</v>
      </c>
    </row>
    <row r="15" spans="1:16" ht="16.5" customHeight="1">
      <c r="A15" s="440"/>
      <c r="B15" s="422"/>
      <c r="C15" s="423"/>
      <c r="D15" s="424"/>
      <c r="E15" s="28"/>
      <c r="F15" s="29"/>
      <c r="G15" s="30">
        <f>G14*$E$14</f>
        <v>0</v>
      </c>
      <c r="H15" s="30">
        <f>H14*$E$14</f>
        <v>34630.580000000009</v>
      </c>
      <c r="I15" s="30">
        <v>0</v>
      </c>
      <c r="J15" s="30">
        <f t="shared" ref="J15:O15" si="3">J14*$E$14</f>
        <v>51945.87</v>
      </c>
      <c r="K15" s="30">
        <f t="shared" si="3"/>
        <v>0</v>
      </c>
      <c r="L15" s="30">
        <f t="shared" si="3"/>
        <v>0</v>
      </c>
      <c r="M15" s="30">
        <f t="shared" si="3"/>
        <v>0</v>
      </c>
      <c r="N15" s="30">
        <f t="shared" si="3"/>
        <v>0</v>
      </c>
      <c r="O15" s="30">
        <f t="shared" si="3"/>
        <v>0</v>
      </c>
      <c r="P15" s="67">
        <f t="shared" si="2"/>
        <v>86576.450000000012</v>
      </c>
    </row>
    <row r="16" spans="1:16" ht="16.5" customHeight="1">
      <c r="A16" s="439" t="s">
        <v>261</v>
      </c>
      <c r="B16" s="419" t="s">
        <v>987</v>
      </c>
      <c r="C16" s="420"/>
      <c r="D16" s="421"/>
      <c r="E16" s="25">
        <f>'PLAN. ORÇAM.'!D54</f>
        <v>43462.26</v>
      </c>
      <c r="F16" s="26">
        <f>E16/$E$50</f>
        <v>1.8270541994349097E-2</v>
      </c>
      <c r="G16" s="39">
        <v>0</v>
      </c>
      <c r="H16" s="27">
        <v>0.2</v>
      </c>
      <c r="I16" s="27"/>
      <c r="J16" s="27">
        <v>0.3</v>
      </c>
      <c r="K16" s="27">
        <v>0.5</v>
      </c>
      <c r="L16" s="39">
        <v>0</v>
      </c>
      <c r="M16" s="39">
        <v>0</v>
      </c>
      <c r="N16" s="39">
        <v>0</v>
      </c>
      <c r="O16" s="39">
        <v>0</v>
      </c>
      <c r="P16" s="66">
        <f t="shared" si="2"/>
        <v>1</v>
      </c>
    </row>
    <row r="17" spans="1:16" ht="16.5" customHeight="1">
      <c r="A17" s="440"/>
      <c r="B17" s="422"/>
      <c r="C17" s="423"/>
      <c r="D17" s="424"/>
      <c r="E17" s="28"/>
      <c r="F17" s="29"/>
      <c r="G17" s="30">
        <f>G16*$E$16</f>
        <v>0</v>
      </c>
      <c r="H17" s="30">
        <f>H16*$E$16</f>
        <v>8692.4520000000011</v>
      </c>
      <c r="I17" s="30">
        <v>0</v>
      </c>
      <c r="J17" s="30">
        <f t="shared" ref="J17:O17" si="4">J16*$E$16</f>
        <v>13038.678</v>
      </c>
      <c r="K17" s="30">
        <f t="shared" si="4"/>
        <v>21731.13</v>
      </c>
      <c r="L17" s="30">
        <f t="shared" si="4"/>
        <v>0</v>
      </c>
      <c r="M17" s="30">
        <f t="shared" si="4"/>
        <v>0</v>
      </c>
      <c r="N17" s="30">
        <f t="shared" si="4"/>
        <v>0</v>
      </c>
      <c r="O17" s="30">
        <f t="shared" si="4"/>
        <v>0</v>
      </c>
      <c r="P17" s="67">
        <f t="shared" si="2"/>
        <v>43462.26</v>
      </c>
    </row>
    <row r="18" spans="1:16" ht="16.2" customHeight="1">
      <c r="A18" s="439" t="s">
        <v>277</v>
      </c>
      <c r="B18" s="419" t="s">
        <v>278</v>
      </c>
      <c r="C18" s="420"/>
      <c r="D18" s="421"/>
      <c r="E18" s="25">
        <f>'PLAN. ORÇAM.'!D60</f>
        <v>62891.779999999992</v>
      </c>
      <c r="F18" s="26">
        <f>E18/$E$50</f>
        <v>2.6438268686197277E-2</v>
      </c>
      <c r="G18" s="39">
        <v>0</v>
      </c>
      <c r="H18" s="39">
        <v>0</v>
      </c>
      <c r="I18" s="39"/>
      <c r="J18" s="27">
        <v>0.2</v>
      </c>
      <c r="K18" s="27">
        <v>0.3</v>
      </c>
      <c r="L18" s="27">
        <v>0.5</v>
      </c>
      <c r="M18" s="39">
        <v>0</v>
      </c>
      <c r="N18" s="39">
        <v>0</v>
      </c>
      <c r="O18" s="39">
        <v>0</v>
      </c>
      <c r="P18" s="66">
        <f t="shared" si="2"/>
        <v>1</v>
      </c>
    </row>
    <row r="19" spans="1:16" s="1" customFormat="1" ht="16.2" customHeight="1">
      <c r="A19" s="440"/>
      <c r="B19" s="425"/>
      <c r="C19" s="426"/>
      <c r="D19" s="427"/>
      <c r="E19" s="31"/>
      <c r="F19" s="32"/>
      <c r="G19" s="30">
        <f>G18*$E$18</f>
        <v>0</v>
      </c>
      <c r="H19" s="30">
        <f>H18*$E$18</f>
        <v>0</v>
      </c>
      <c r="I19" s="68">
        <v>0</v>
      </c>
      <c r="J19" s="30">
        <f t="shared" ref="J19:O19" si="5">J18*$E$18</f>
        <v>12578.356</v>
      </c>
      <c r="K19" s="30">
        <f t="shared" si="5"/>
        <v>18867.533999999996</v>
      </c>
      <c r="L19" s="30">
        <f t="shared" si="5"/>
        <v>31445.889999999996</v>
      </c>
      <c r="M19" s="30">
        <f t="shared" si="5"/>
        <v>0</v>
      </c>
      <c r="N19" s="30">
        <f t="shared" si="5"/>
        <v>0</v>
      </c>
      <c r="O19" s="30">
        <f t="shared" si="5"/>
        <v>0</v>
      </c>
      <c r="P19" s="67">
        <f t="shared" si="2"/>
        <v>62891.779999999992</v>
      </c>
    </row>
    <row r="20" spans="1:16" ht="16.2" customHeight="1">
      <c r="A20" s="439" t="s">
        <v>317</v>
      </c>
      <c r="B20" s="419" t="s">
        <v>318</v>
      </c>
      <c r="C20" s="420"/>
      <c r="D20" s="421"/>
      <c r="E20" s="40">
        <f>'PLAN. ORÇAM.'!D78</f>
        <v>15694.85</v>
      </c>
      <c r="F20" s="26">
        <f>E20/$E$50</f>
        <v>6.5977566748717147E-3</v>
      </c>
      <c r="G20" s="39">
        <v>0</v>
      </c>
      <c r="H20" s="39">
        <v>0</v>
      </c>
      <c r="I20" s="39"/>
      <c r="J20" s="39">
        <v>0</v>
      </c>
      <c r="K20" s="27">
        <v>0.5</v>
      </c>
      <c r="L20" s="27">
        <v>0.5</v>
      </c>
      <c r="M20" s="39">
        <v>0</v>
      </c>
      <c r="N20" s="39">
        <v>0</v>
      </c>
      <c r="O20" s="39">
        <v>0</v>
      </c>
      <c r="P20" s="66">
        <f t="shared" si="2"/>
        <v>1</v>
      </c>
    </row>
    <row r="21" spans="1:16" ht="16.2" customHeight="1">
      <c r="A21" s="440"/>
      <c r="B21" s="428"/>
      <c r="C21" s="429"/>
      <c r="D21" s="430"/>
      <c r="E21" s="28"/>
      <c r="F21" s="29"/>
      <c r="G21" s="30">
        <f>G20*$E$20</f>
        <v>0</v>
      </c>
      <c r="H21" s="30">
        <f>H20*$E$20</f>
        <v>0</v>
      </c>
      <c r="I21" s="30">
        <v>0</v>
      </c>
      <c r="J21" s="30">
        <f t="shared" ref="J21:O21" si="6">J20*$E$20</f>
        <v>0</v>
      </c>
      <c r="K21" s="30">
        <f t="shared" si="6"/>
        <v>7847.4250000000002</v>
      </c>
      <c r="L21" s="30">
        <f t="shared" si="6"/>
        <v>7847.4250000000002</v>
      </c>
      <c r="M21" s="30">
        <f t="shared" si="6"/>
        <v>0</v>
      </c>
      <c r="N21" s="30">
        <f t="shared" si="6"/>
        <v>0</v>
      </c>
      <c r="O21" s="30">
        <f t="shared" si="6"/>
        <v>0</v>
      </c>
      <c r="P21" s="67">
        <f t="shared" si="2"/>
        <v>15694.85</v>
      </c>
    </row>
    <row r="22" spans="1:16" ht="16.2" customHeight="1">
      <c r="A22" s="439" t="s">
        <v>412</v>
      </c>
      <c r="B22" s="431" t="s">
        <v>413</v>
      </c>
      <c r="C22" s="426"/>
      <c r="D22" s="427"/>
      <c r="E22" s="25">
        <f>'PLAN. ORÇAM.'!D99</f>
        <v>32668.890000000003</v>
      </c>
      <c r="F22" s="26">
        <f>E22/$E$50</f>
        <v>1.3733255625772137E-2</v>
      </c>
      <c r="G22" s="39">
        <v>0</v>
      </c>
      <c r="H22" s="39">
        <v>0</v>
      </c>
      <c r="I22" s="39"/>
      <c r="J22" s="39">
        <v>0</v>
      </c>
      <c r="K22" s="27">
        <v>0.5</v>
      </c>
      <c r="L22" s="27">
        <v>0.5</v>
      </c>
      <c r="M22" s="39">
        <v>0</v>
      </c>
      <c r="N22" s="39">
        <v>0</v>
      </c>
      <c r="O22" s="39">
        <v>0</v>
      </c>
      <c r="P22" s="66">
        <f t="shared" si="2"/>
        <v>1</v>
      </c>
    </row>
    <row r="23" spans="1:16" ht="16.2" customHeight="1">
      <c r="A23" s="440"/>
      <c r="B23" s="422"/>
      <c r="C23" s="423"/>
      <c r="D23" s="424"/>
      <c r="E23" s="28"/>
      <c r="F23" s="29"/>
      <c r="G23" s="30">
        <f>G22*$E$22</f>
        <v>0</v>
      </c>
      <c r="H23" s="30">
        <f>H22*$E$22</f>
        <v>0</v>
      </c>
      <c r="I23" s="30">
        <v>0</v>
      </c>
      <c r="J23" s="30">
        <f t="shared" ref="J23:O23" si="7">J22*$E$22</f>
        <v>0</v>
      </c>
      <c r="K23" s="30">
        <f t="shared" si="7"/>
        <v>16334.445000000002</v>
      </c>
      <c r="L23" s="30">
        <f t="shared" si="7"/>
        <v>16334.445000000002</v>
      </c>
      <c r="M23" s="30">
        <f t="shared" si="7"/>
        <v>0</v>
      </c>
      <c r="N23" s="30">
        <f t="shared" si="7"/>
        <v>0</v>
      </c>
      <c r="O23" s="30">
        <f t="shared" si="7"/>
        <v>0</v>
      </c>
      <c r="P23" s="67">
        <f t="shared" si="2"/>
        <v>32668.890000000003</v>
      </c>
    </row>
    <row r="24" spans="1:16" ht="20.25" customHeight="1">
      <c r="A24" s="439" t="s">
        <v>474</v>
      </c>
      <c r="B24" s="419" t="s">
        <v>475</v>
      </c>
      <c r="C24" s="420"/>
      <c r="D24" s="421"/>
      <c r="E24" s="25">
        <f>'PLAN. ORÇAM.'!D135</f>
        <v>121953.08000000002</v>
      </c>
      <c r="F24" s="26">
        <f>E24/$E$50</f>
        <v>5.1266291018465568E-2</v>
      </c>
      <c r="G24" s="39">
        <v>0</v>
      </c>
      <c r="H24" s="39">
        <v>0</v>
      </c>
      <c r="I24" s="39"/>
      <c r="J24" s="39">
        <v>0</v>
      </c>
      <c r="K24" s="27">
        <v>0.2</v>
      </c>
      <c r="L24" s="27">
        <v>0.6</v>
      </c>
      <c r="M24" s="39">
        <v>0.2</v>
      </c>
      <c r="N24" s="39">
        <v>0</v>
      </c>
      <c r="O24" s="39">
        <v>0</v>
      </c>
      <c r="P24" s="66">
        <f t="shared" si="2"/>
        <v>1</v>
      </c>
    </row>
    <row r="25" spans="1:16" ht="15.75" customHeight="1">
      <c r="A25" s="440"/>
      <c r="B25" s="422"/>
      <c r="C25" s="423"/>
      <c r="D25" s="424"/>
      <c r="E25" s="28"/>
      <c r="F25" s="29"/>
      <c r="G25" s="30">
        <f>G24*$E$24</f>
        <v>0</v>
      </c>
      <c r="H25" s="30">
        <f>H24*$E$24</f>
        <v>0</v>
      </c>
      <c r="I25" s="30">
        <v>0</v>
      </c>
      <c r="J25" s="30">
        <f t="shared" ref="J25:O25" si="8">J24*$E$24</f>
        <v>0</v>
      </c>
      <c r="K25" s="30">
        <f t="shared" si="8"/>
        <v>24390.616000000005</v>
      </c>
      <c r="L25" s="30">
        <f t="shared" si="8"/>
        <v>73171.848000000013</v>
      </c>
      <c r="M25" s="30">
        <f t="shared" si="8"/>
        <v>24390.616000000005</v>
      </c>
      <c r="N25" s="30">
        <f t="shared" si="8"/>
        <v>0</v>
      </c>
      <c r="O25" s="30">
        <f t="shared" si="8"/>
        <v>0</v>
      </c>
      <c r="P25" s="67">
        <v>20476.88</v>
      </c>
    </row>
    <row r="26" spans="1:16" ht="15.75" customHeight="1">
      <c r="A26" s="439" t="s">
        <v>539</v>
      </c>
      <c r="B26" s="419" t="s">
        <v>540</v>
      </c>
      <c r="C26" s="420"/>
      <c r="D26" s="421"/>
      <c r="E26" s="25">
        <f>'PLAN. ORÇAM.'!D162</f>
        <v>19694.310000000001</v>
      </c>
      <c r="F26" s="26">
        <f>E26/$E$50</f>
        <v>8.2790383635073135E-3</v>
      </c>
      <c r="G26" s="39">
        <v>0</v>
      </c>
      <c r="H26" s="39">
        <v>0</v>
      </c>
      <c r="I26" s="39"/>
      <c r="J26" s="39">
        <v>0</v>
      </c>
      <c r="K26" s="39">
        <v>0</v>
      </c>
      <c r="L26" s="27">
        <v>0.2</v>
      </c>
      <c r="M26" s="27">
        <v>0.8</v>
      </c>
      <c r="N26" s="39">
        <v>0</v>
      </c>
      <c r="O26" s="39">
        <v>0</v>
      </c>
      <c r="P26" s="66">
        <f t="shared" ref="P26:P31" si="9">SUM(G26:O26)</f>
        <v>1</v>
      </c>
    </row>
    <row r="27" spans="1:16">
      <c r="A27" s="440"/>
      <c r="B27" s="425"/>
      <c r="C27" s="426"/>
      <c r="D27" s="427"/>
      <c r="E27" s="31"/>
      <c r="F27" s="32"/>
      <c r="G27" s="30">
        <f>G26*$E$26</f>
        <v>0</v>
      </c>
      <c r="H27" s="30">
        <f>H26*$E$26</f>
        <v>0</v>
      </c>
      <c r="I27" s="68">
        <v>0</v>
      </c>
      <c r="J27" s="30">
        <f t="shared" ref="J27:O27" si="10">J26*$E$26</f>
        <v>0</v>
      </c>
      <c r="K27" s="30">
        <f t="shared" si="10"/>
        <v>0</v>
      </c>
      <c r="L27" s="30">
        <f t="shared" si="10"/>
        <v>3938.8620000000005</v>
      </c>
      <c r="M27" s="30">
        <f t="shared" si="10"/>
        <v>15755.448000000002</v>
      </c>
      <c r="N27" s="30">
        <f t="shared" si="10"/>
        <v>0</v>
      </c>
      <c r="O27" s="30">
        <f t="shared" si="10"/>
        <v>0</v>
      </c>
      <c r="P27" s="67">
        <f t="shared" si="9"/>
        <v>19694.310000000001</v>
      </c>
    </row>
    <row r="28" spans="1:16" ht="12">
      <c r="A28" s="439" t="s">
        <v>597</v>
      </c>
      <c r="B28" s="419" t="s">
        <v>598</v>
      </c>
      <c r="C28" s="420"/>
      <c r="D28" s="421"/>
      <c r="E28" s="40">
        <f>'PLAN. ORÇAM.'!D191</f>
        <v>20546.22</v>
      </c>
      <c r="F28" s="26">
        <f>E28/$E$50</f>
        <v>8.6371618810235674E-3</v>
      </c>
      <c r="G28" s="39">
        <v>0</v>
      </c>
      <c r="H28" s="39">
        <v>0</v>
      </c>
      <c r="I28" s="39"/>
      <c r="J28" s="39">
        <v>0</v>
      </c>
      <c r="K28" s="39">
        <v>0</v>
      </c>
      <c r="L28" s="39">
        <v>0</v>
      </c>
      <c r="M28" s="27">
        <v>0.4</v>
      </c>
      <c r="N28" s="27">
        <v>0.6</v>
      </c>
      <c r="O28" s="39">
        <v>0</v>
      </c>
      <c r="P28" s="66">
        <f t="shared" si="9"/>
        <v>1</v>
      </c>
    </row>
    <row r="29" spans="1:16">
      <c r="A29" s="440"/>
      <c r="B29" s="428"/>
      <c r="C29" s="429"/>
      <c r="D29" s="430"/>
      <c r="E29" s="28"/>
      <c r="F29" s="29"/>
      <c r="G29" s="30">
        <f>G28*$E$28</f>
        <v>0</v>
      </c>
      <c r="H29" s="30">
        <f>H28*$E$28</f>
        <v>0</v>
      </c>
      <c r="I29" s="30">
        <v>0</v>
      </c>
      <c r="J29" s="30">
        <f t="shared" ref="J29:O29" si="11">J28*$E$28</f>
        <v>0</v>
      </c>
      <c r="K29" s="30">
        <f t="shared" si="11"/>
        <v>0</v>
      </c>
      <c r="L29" s="30">
        <f t="shared" si="11"/>
        <v>0</v>
      </c>
      <c r="M29" s="30">
        <f t="shared" si="11"/>
        <v>8218.4880000000012</v>
      </c>
      <c r="N29" s="30">
        <f t="shared" si="11"/>
        <v>12327.732</v>
      </c>
      <c r="O29" s="30">
        <f t="shared" si="11"/>
        <v>0</v>
      </c>
      <c r="P29" s="67">
        <f t="shared" si="9"/>
        <v>20546.22</v>
      </c>
    </row>
    <row r="30" spans="1:16" ht="12">
      <c r="A30" s="439" t="s">
        <v>625</v>
      </c>
      <c r="B30" s="431" t="s">
        <v>626</v>
      </c>
      <c r="C30" s="426"/>
      <c r="D30" s="427"/>
      <c r="E30" s="25">
        <f>'PLAN. ORÇAM.'!D204</f>
        <v>47957.04</v>
      </c>
      <c r="F30" s="26">
        <f>E30/$E$50</f>
        <v>2.0160044904353327E-2</v>
      </c>
      <c r="G30" s="39">
        <v>0</v>
      </c>
      <c r="H30" s="39">
        <v>0</v>
      </c>
      <c r="I30" s="39"/>
      <c r="J30" s="39">
        <v>0</v>
      </c>
      <c r="K30" s="27">
        <v>0.3</v>
      </c>
      <c r="L30" s="27">
        <v>0.7</v>
      </c>
      <c r="M30" s="39">
        <v>0</v>
      </c>
      <c r="N30" s="39">
        <v>0</v>
      </c>
      <c r="O30" s="39">
        <v>0</v>
      </c>
      <c r="P30" s="66">
        <f t="shared" si="9"/>
        <v>1</v>
      </c>
    </row>
    <row r="31" spans="1:16" ht="16.2" customHeight="1">
      <c r="A31" s="440"/>
      <c r="B31" s="422"/>
      <c r="C31" s="423"/>
      <c r="D31" s="424"/>
      <c r="E31" s="28"/>
      <c r="F31" s="29"/>
      <c r="G31" s="30">
        <f>G30*$E$30</f>
        <v>0</v>
      </c>
      <c r="H31" s="30">
        <f>H30*$E$30</f>
        <v>0</v>
      </c>
      <c r="I31" s="30">
        <v>0</v>
      </c>
      <c r="J31" s="30">
        <f t="shared" ref="J31:O31" si="12">J30*$E$30</f>
        <v>0</v>
      </c>
      <c r="K31" s="30">
        <f t="shared" si="12"/>
        <v>14387.111999999999</v>
      </c>
      <c r="L31" s="30">
        <f t="shared" si="12"/>
        <v>33569.928</v>
      </c>
      <c r="M31" s="30">
        <f t="shared" si="12"/>
        <v>0</v>
      </c>
      <c r="N31" s="30">
        <f t="shared" si="12"/>
        <v>0</v>
      </c>
      <c r="O31" s="30">
        <f t="shared" si="12"/>
        <v>0</v>
      </c>
      <c r="P31" s="67">
        <f t="shared" si="9"/>
        <v>47957.04</v>
      </c>
    </row>
    <row r="32" spans="1:16" ht="16.2" customHeight="1">
      <c r="A32" s="441">
        <v>4</v>
      </c>
      <c r="B32" s="432" t="s">
        <v>680</v>
      </c>
      <c r="C32" s="433"/>
      <c r="D32" s="434"/>
      <c r="E32" s="33"/>
      <c r="F32" s="34"/>
      <c r="G32" s="35"/>
      <c r="H32" s="35"/>
      <c r="I32" s="35"/>
      <c r="J32" s="35"/>
      <c r="K32" s="35"/>
      <c r="L32" s="35"/>
      <c r="M32" s="35"/>
      <c r="N32" s="35"/>
      <c r="O32" s="35"/>
      <c r="P32" s="69"/>
    </row>
    <row r="33" spans="1:16" ht="16.2" customHeight="1">
      <c r="A33" s="442"/>
      <c r="B33" s="435"/>
      <c r="C33" s="436"/>
      <c r="D33" s="437"/>
      <c r="E33" s="36"/>
      <c r="F33" s="37"/>
      <c r="G33" s="38"/>
      <c r="H33" s="38"/>
      <c r="I33" s="38"/>
      <c r="J33" s="38"/>
      <c r="K33" s="38"/>
      <c r="L33" s="38"/>
      <c r="M33" s="38"/>
      <c r="N33" s="38"/>
      <c r="O33" s="38"/>
      <c r="P33" s="70"/>
    </row>
    <row r="34" spans="1:16" ht="16.2" customHeight="1">
      <c r="A34" s="439" t="s">
        <v>38</v>
      </c>
      <c r="B34" s="431" t="s">
        <v>681</v>
      </c>
      <c r="C34" s="426"/>
      <c r="D34" s="427"/>
      <c r="E34" s="25">
        <f>'PLAN. ORÇAM.'!D237</f>
        <v>411400.35</v>
      </c>
      <c r="F34" s="26">
        <f>E34/$E$50</f>
        <v>0.17294331613599745</v>
      </c>
      <c r="G34" s="39">
        <v>0</v>
      </c>
      <c r="H34" s="27">
        <v>0.2</v>
      </c>
      <c r="I34" s="27"/>
      <c r="J34" s="27">
        <v>0.2</v>
      </c>
      <c r="K34" s="27">
        <v>0.4</v>
      </c>
      <c r="L34" s="27">
        <v>0.2</v>
      </c>
      <c r="M34" s="39">
        <v>0</v>
      </c>
      <c r="N34" s="39">
        <v>0</v>
      </c>
      <c r="O34" s="39">
        <v>0</v>
      </c>
      <c r="P34" s="66">
        <f t="shared" ref="P34:P49" si="13">SUM(G34:O34)</f>
        <v>1</v>
      </c>
    </row>
    <row r="35" spans="1:16" ht="16.2" customHeight="1">
      <c r="A35" s="440"/>
      <c r="B35" s="422"/>
      <c r="C35" s="423"/>
      <c r="D35" s="424"/>
      <c r="E35" s="28"/>
      <c r="F35" s="29"/>
      <c r="G35" s="30">
        <f>G34*$E$34</f>
        <v>0</v>
      </c>
      <c r="H35" s="30">
        <f>H34*$E$34</f>
        <v>82280.070000000007</v>
      </c>
      <c r="I35" s="30">
        <v>0</v>
      </c>
      <c r="J35" s="30">
        <f t="shared" ref="J35:O35" si="14">J34*$E$34</f>
        <v>82280.070000000007</v>
      </c>
      <c r="K35" s="30">
        <f t="shared" si="14"/>
        <v>164560.14000000001</v>
      </c>
      <c r="L35" s="30">
        <f t="shared" si="14"/>
        <v>82280.070000000007</v>
      </c>
      <c r="M35" s="30">
        <f t="shared" si="14"/>
        <v>0</v>
      </c>
      <c r="N35" s="30">
        <f t="shared" si="14"/>
        <v>0</v>
      </c>
      <c r="O35" s="30">
        <f t="shared" si="14"/>
        <v>0</v>
      </c>
      <c r="P35" s="67">
        <f t="shared" si="13"/>
        <v>411400.35000000003</v>
      </c>
    </row>
    <row r="36" spans="1:16" ht="16.2" customHeight="1">
      <c r="A36" s="439" t="s">
        <v>51</v>
      </c>
      <c r="B36" s="419" t="s">
        <v>703</v>
      </c>
      <c r="C36" s="420"/>
      <c r="D36" s="421"/>
      <c r="E36" s="25">
        <f>'PLAN. ORÇAM.'!D257</f>
        <v>589796.30999999994</v>
      </c>
      <c r="F36" s="26">
        <f>E36/$E$50</f>
        <v>0.2479369054892023</v>
      </c>
      <c r="G36" s="39">
        <v>0</v>
      </c>
      <c r="H36" s="39">
        <v>0</v>
      </c>
      <c r="I36" s="39"/>
      <c r="J36" s="39">
        <v>0</v>
      </c>
      <c r="K36" s="27">
        <v>0.3</v>
      </c>
      <c r="L36" s="27">
        <v>0.5</v>
      </c>
      <c r="M36" s="27">
        <v>0.2</v>
      </c>
      <c r="N36" s="39">
        <v>0</v>
      </c>
      <c r="O36" s="39">
        <v>0</v>
      </c>
      <c r="P36" s="66">
        <f t="shared" si="13"/>
        <v>1</v>
      </c>
    </row>
    <row r="37" spans="1:16" ht="16.2" customHeight="1">
      <c r="A37" s="440"/>
      <c r="B37" s="422"/>
      <c r="C37" s="423"/>
      <c r="D37" s="424"/>
      <c r="E37" s="28"/>
      <c r="F37" s="29"/>
      <c r="G37" s="30">
        <f>G36*$E$36</f>
        <v>0</v>
      </c>
      <c r="H37" s="30">
        <f>H36*$E$36</f>
        <v>0</v>
      </c>
      <c r="I37" s="30">
        <v>0</v>
      </c>
      <c r="J37" s="30">
        <f t="shared" ref="J37:O37" si="15">J36*$E$36</f>
        <v>0</v>
      </c>
      <c r="K37" s="30">
        <f t="shared" si="15"/>
        <v>176938.89299999998</v>
      </c>
      <c r="L37" s="30">
        <f t="shared" si="15"/>
        <v>294898.15499999997</v>
      </c>
      <c r="M37" s="30">
        <f t="shared" si="15"/>
        <v>117959.26199999999</v>
      </c>
      <c r="N37" s="30">
        <f t="shared" si="15"/>
        <v>0</v>
      </c>
      <c r="O37" s="30">
        <f t="shared" si="15"/>
        <v>0</v>
      </c>
      <c r="P37" s="67">
        <f t="shared" si="13"/>
        <v>589796.30999999994</v>
      </c>
    </row>
    <row r="38" spans="1:16" ht="16.2" customHeight="1">
      <c r="A38" s="439" t="s">
        <v>719</v>
      </c>
      <c r="B38" s="419" t="s">
        <v>720</v>
      </c>
      <c r="C38" s="420"/>
      <c r="D38" s="421"/>
      <c r="E38" s="25">
        <f>'PLAN. ORÇAM.'!D267</f>
        <v>519657.32</v>
      </c>
      <c r="F38" s="26">
        <f>E38/$E$50</f>
        <v>0.21845207515050777</v>
      </c>
      <c r="G38" s="39">
        <v>0</v>
      </c>
      <c r="H38" s="39">
        <v>0</v>
      </c>
      <c r="I38" s="39"/>
      <c r="J38" s="39">
        <v>0</v>
      </c>
      <c r="K38" s="39">
        <v>0</v>
      </c>
      <c r="L38" s="39">
        <v>0</v>
      </c>
      <c r="M38" s="27">
        <v>0.3</v>
      </c>
      <c r="N38" s="27">
        <v>0.7</v>
      </c>
      <c r="O38" s="39">
        <v>0</v>
      </c>
      <c r="P38" s="66">
        <f t="shared" si="13"/>
        <v>1</v>
      </c>
    </row>
    <row r="39" spans="1:16" ht="16.2" customHeight="1">
      <c r="A39" s="440"/>
      <c r="B39" s="425"/>
      <c r="C39" s="426"/>
      <c r="D39" s="427"/>
      <c r="E39" s="31"/>
      <c r="F39" s="32"/>
      <c r="G39" s="30">
        <f>G38*$E$38</f>
        <v>0</v>
      </c>
      <c r="H39" s="30">
        <f>H38*$E$38</f>
        <v>0</v>
      </c>
      <c r="I39" s="68">
        <v>0</v>
      </c>
      <c r="J39" s="30">
        <f t="shared" ref="J39:O39" si="16">J38*$E$38</f>
        <v>0</v>
      </c>
      <c r="K39" s="30">
        <f t="shared" si="16"/>
        <v>0</v>
      </c>
      <c r="L39" s="30">
        <f t="shared" si="16"/>
        <v>0</v>
      </c>
      <c r="M39" s="30">
        <f t="shared" si="16"/>
        <v>155897.196</v>
      </c>
      <c r="N39" s="30">
        <f t="shared" si="16"/>
        <v>363760.12400000001</v>
      </c>
      <c r="O39" s="30">
        <f t="shared" si="16"/>
        <v>0</v>
      </c>
      <c r="P39" s="67">
        <f t="shared" si="13"/>
        <v>519657.32</v>
      </c>
    </row>
    <row r="40" spans="1:16" ht="16.2" customHeight="1">
      <c r="A40" s="439" t="s">
        <v>805</v>
      </c>
      <c r="B40" s="419" t="s">
        <v>806</v>
      </c>
      <c r="C40" s="420"/>
      <c r="D40" s="421"/>
      <c r="E40" s="40">
        <f>'PLAN. ORÇAM.'!D308</f>
        <v>37150.569999999992</v>
      </c>
      <c r="F40" s="26">
        <f>E40/$E$50</f>
        <v>1.5617251594809051E-2</v>
      </c>
      <c r="G40" s="39">
        <v>0</v>
      </c>
      <c r="H40" s="39">
        <v>0</v>
      </c>
      <c r="I40" s="39"/>
      <c r="J40" s="39">
        <v>0</v>
      </c>
      <c r="K40" s="39">
        <v>0</v>
      </c>
      <c r="L40" s="39">
        <v>0</v>
      </c>
      <c r="M40" s="39">
        <v>0</v>
      </c>
      <c r="N40" s="27">
        <v>1</v>
      </c>
      <c r="O40" s="39">
        <v>0</v>
      </c>
      <c r="P40" s="66">
        <f t="shared" si="13"/>
        <v>1</v>
      </c>
    </row>
    <row r="41" spans="1:16" ht="16.2" customHeight="1">
      <c r="A41" s="440"/>
      <c r="B41" s="428"/>
      <c r="C41" s="429"/>
      <c r="D41" s="430"/>
      <c r="E41" s="28"/>
      <c r="F41" s="29"/>
      <c r="G41" s="30">
        <f>G40*$E$40</f>
        <v>0</v>
      </c>
      <c r="H41" s="30">
        <f>H40*$E$40</f>
        <v>0</v>
      </c>
      <c r="I41" s="30">
        <v>0</v>
      </c>
      <c r="J41" s="30">
        <f t="shared" ref="J41:O41" si="17">J40*$E$40</f>
        <v>0</v>
      </c>
      <c r="K41" s="30">
        <f t="shared" si="17"/>
        <v>0</v>
      </c>
      <c r="L41" s="30">
        <f t="shared" si="17"/>
        <v>0</v>
      </c>
      <c r="M41" s="30">
        <f t="shared" si="17"/>
        <v>0</v>
      </c>
      <c r="N41" s="30">
        <f t="shared" si="17"/>
        <v>37150.569999999992</v>
      </c>
      <c r="O41" s="30">
        <f t="shared" si="17"/>
        <v>0</v>
      </c>
      <c r="P41" s="67">
        <f t="shared" si="13"/>
        <v>37150.569999999992</v>
      </c>
    </row>
    <row r="42" spans="1:16" ht="16.2" customHeight="1">
      <c r="A42" s="439" t="s">
        <v>881</v>
      </c>
      <c r="B42" s="431" t="s">
        <v>882</v>
      </c>
      <c r="C42" s="426"/>
      <c r="D42" s="427"/>
      <c r="E42" s="25">
        <f>'PLAN. ORÇAM.'!D341</f>
        <v>68407.100000000006</v>
      </c>
      <c r="F42" s="26">
        <f>E42/$E$50</f>
        <v>2.8756783316413785E-2</v>
      </c>
      <c r="G42" s="39">
        <v>0</v>
      </c>
      <c r="H42" s="39">
        <v>0</v>
      </c>
      <c r="I42" s="39"/>
      <c r="J42" s="39">
        <v>0</v>
      </c>
      <c r="K42" s="39">
        <v>0</v>
      </c>
      <c r="L42" s="39">
        <v>0</v>
      </c>
      <c r="M42" s="39">
        <v>0</v>
      </c>
      <c r="N42" s="27">
        <v>0.8</v>
      </c>
      <c r="O42" s="27">
        <v>0.2</v>
      </c>
      <c r="P42" s="66">
        <f t="shared" si="13"/>
        <v>1</v>
      </c>
    </row>
    <row r="43" spans="1:16" ht="16.2" customHeight="1">
      <c r="A43" s="440"/>
      <c r="B43" s="422"/>
      <c r="C43" s="423"/>
      <c r="D43" s="424"/>
      <c r="E43" s="28"/>
      <c r="F43" s="29"/>
      <c r="G43" s="30">
        <f>G42*$E$42</f>
        <v>0</v>
      </c>
      <c r="H43" s="30">
        <f>H42*$E$42</f>
        <v>0</v>
      </c>
      <c r="I43" s="30">
        <v>0</v>
      </c>
      <c r="J43" s="30">
        <f t="shared" ref="J43:O43" si="18">J42*$E$42</f>
        <v>0</v>
      </c>
      <c r="K43" s="30">
        <f t="shared" si="18"/>
        <v>0</v>
      </c>
      <c r="L43" s="30">
        <f t="shared" si="18"/>
        <v>0</v>
      </c>
      <c r="M43" s="30">
        <f t="shared" si="18"/>
        <v>0</v>
      </c>
      <c r="N43" s="30">
        <f t="shared" si="18"/>
        <v>54725.680000000008</v>
      </c>
      <c r="O43" s="30">
        <f t="shared" si="18"/>
        <v>13681.420000000002</v>
      </c>
      <c r="P43" s="67">
        <f t="shared" si="13"/>
        <v>68407.100000000006</v>
      </c>
    </row>
    <row r="44" spans="1:16" ht="16.2" customHeight="1">
      <c r="A44" s="439">
        <v>5</v>
      </c>
      <c r="B44" s="419" t="s">
        <v>912</v>
      </c>
      <c r="C44" s="420"/>
      <c r="D44" s="421"/>
      <c r="E44" s="25">
        <f>'PLAN. ORÇAM.'!D352</f>
        <v>12030.31</v>
      </c>
      <c r="F44" s="26">
        <f>E44/$E$50</f>
        <v>5.057267709043153E-3</v>
      </c>
      <c r="G44" s="39">
        <v>0</v>
      </c>
      <c r="H44" s="39">
        <v>0</v>
      </c>
      <c r="I44" s="39"/>
      <c r="J44" s="39">
        <v>0</v>
      </c>
      <c r="K44" s="39">
        <v>0</v>
      </c>
      <c r="L44" s="39">
        <v>0</v>
      </c>
      <c r="M44" s="39">
        <v>0</v>
      </c>
      <c r="N44" s="39">
        <v>0</v>
      </c>
      <c r="O44" s="27">
        <v>1</v>
      </c>
      <c r="P44" s="66">
        <f t="shared" si="13"/>
        <v>1</v>
      </c>
    </row>
    <row r="45" spans="1:16" ht="16.2" customHeight="1">
      <c r="A45" s="440"/>
      <c r="B45" s="422"/>
      <c r="C45" s="423"/>
      <c r="D45" s="424"/>
      <c r="E45" s="28"/>
      <c r="F45" s="29"/>
      <c r="G45" s="30">
        <f>G44*$E$44</f>
        <v>0</v>
      </c>
      <c r="H45" s="30">
        <f>H44*$E$44</f>
        <v>0</v>
      </c>
      <c r="I45" s="30">
        <v>0</v>
      </c>
      <c r="J45" s="30">
        <f t="shared" ref="J45:O45" si="19">J44*$E$44</f>
        <v>0</v>
      </c>
      <c r="K45" s="30">
        <f t="shared" si="19"/>
        <v>0</v>
      </c>
      <c r="L45" s="30">
        <f t="shared" si="19"/>
        <v>0</v>
      </c>
      <c r="M45" s="30">
        <f t="shared" si="19"/>
        <v>0</v>
      </c>
      <c r="N45" s="30">
        <f t="shared" si="19"/>
        <v>0</v>
      </c>
      <c r="O45" s="30">
        <f t="shared" si="19"/>
        <v>12030.31</v>
      </c>
      <c r="P45" s="67">
        <f t="shared" si="13"/>
        <v>12030.31</v>
      </c>
    </row>
    <row r="46" spans="1:16" ht="16.2" customHeight="1">
      <c r="A46" s="439">
        <v>6</v>
      </c>
      <c r="B46" s="419" t="s">
        <v>923</v>
      </c>
      <c r="C46" s="420"/>
      <c r="D46" s="421"/>
      <c r="E46" s="25">
        <f>'PLAN. ORÇAM.'!D358</f>
        <v>39768.839999999997</v>
      </c>
      <c r="F46" s="26">
        <f>E46/$E$50</f>
        <v>1.6717912535762065E-2</v>
      </c>
      <c r="G46" s="39">
        <v>0</v>
      </c>
      <c r="H46" s="39">
        <v>0</v>
      </c>
      <c r="I46" s="39"/>
      <c r="J46" s="39">
        <v>0</v>
      </c>
      <c r="K46" s="39">
        <v>0</v>
      </c>
      <c r="L46" s="39">
        <v>0</v>
      </c>
      <c r="M46" s="39">
        <v>0</v>
      </c>
      <c r="N46" s="39">
        <v>0</v>
      </c>
      <c r="O46" s="27">
        <v>1</v>
      </c>
      <c r="P46" s="66">
        <f t="shared" si="13"/>
        <v>1</v>
      </c>
    </row>
    <row r="47" spans="1:16" ht="16.2" customHeight="1">
      <c r="A47" s="440"/>
      <c r="B47" s="425"/>
      <c r="C47" s="426"/>
      <c r="D47" s="427"/>
      <c r="E47" s="31"/>
      <c r="F47" s="32"/>
      <c r="G47" s="30">
        <f>G46*$E$46</f>
        <v>0</v>
      </c>
      <c r="H47" s="30">
        <f>H46*$E$46</f>
        <v>0</v>
      </c>
      <c r="I47" s="68">
        <v>0</v>
      </c>
      <c r="J47" s="30">
        <f t="shared" ref="J47:O47" si="20">J46*$E$46</f>
        <v>0</v>
      </c>
      <c r="K47" s="30">
        <f t="shared" si="20"/>
        <v>0</v>
      </c>
      <c r="L47" s="30">
        <f t="shared" si="20"/>
        <v>0</v>
      </c>
      <c r="M47" s="30">
        <f t="shared" si="20"/>
        <v>0</v>
      </c>
      <c r="N47" s="30">
        <f t="shared" si="20"/>
        <v>0</v>
      </c>
      <c r="O47" s="30">
        <f t="shared" si="20"/>
        <v>39768.839999999997</v>
      </c>
      <c r="P47" s="67">
        <f t="shared" si="13"/>
        <v>39768.839999999997</v>
      </c>
    </row>
    <row r="48" spans="1:16" ht="16.2" customHeight="1">
      <c r="A48" s="439">
        <v>7</v>
      </c>
      <c r="B48" s="419" t="s">
        <v>954</v>
      </c>
      <c r="C48" s="420"/>
      <c r="D48" s="421"/>
      <c r="E48" s="40">
        <f>'PLAN. ORÇAM.'!D373</f>
        <v>48353.23</v>
      </c>
      <c r="F48" s="26">
        <f>E48/$E$50</f>
        <v>2.0326594136554809E-2</v>
      </c>
      <c r="G48" s="39">
        <v>0</v>
      </c>
      <c r="H48" s="39">
        <v>0</v>
      </c>
      <c r="I48" s="39"/>
      <c r="J48" s="27">
        <v>0.2</v>
      </c>
      <c r="K48" s="39">
        <v>0</v>
      </c>
      <c r="L48" s="27">
        <v>0.4</v>
      </c>
      <c r="M48" s="39">
        <v>0</v>
      </c>
      <c r="N48" s="39">
        <v>0</v>
      </c>
      <c r="O48" s="27">
        <v>0.4</v>
      </c>
      <c r="P48" s="66">
        <f t="shared" si="13"/>
        <v>1</v>
      </c>
    </row>
    <row r="49" spans="1:16" ht="16.2" customHeight="1">
      <c r="A49" s="440"/>
      <c r="B49" s="428"/>
      <c r="C49" s="429"/>
      <c r="D49" s="430"/>
      <c r="E49" s="28"/>
      <c r="F49" s="29"/>
      <c r="G49" s="30">
        <f>G48*$E$48</f>
        <v>0</v>
      </c>
      <c r="H49" s="30">
        <f>H48*$E$48</f>
        <v>0</v>
      </c>
      <c r="I49" s="30">
        <v>0</v>
      </c>
      <c r="J49" s="30">
        <f t="shared" ref="J49:O49" si="21">J48*$E$48</f>
        <v>9670.6460000000006</v>
      </c>
      <c r="K49" s="30">
        <f t="shared" si="21"/>
        <v>0</v>
      </c>
      <c r="L49" s="30">
        <f t="shared" si="21"/>
        <v>19341.292000000001</v>
      </c>
      <c r="M49" s="30">
        <f t="shared" si="21"/>
        <v>0</v>
      </c>
      <c r="N49" s="30">
        <f t="shared" si="21"/>
        <v>0</v>
      </c>
      <c r="O49" s="30">
        <f t="shared" si="21"/>
        <v>19341.292000000001</v>
      </c>
      <c r="P49" s="67">
        <f t="shared" si="13"/>
        <v>48353.23</v>
      </c>
    </row>
    <row r="50" spans="1:16" ht="16.2" customHeight="1">
      <c r="A50" s="41"/>
      <c r="B50" s="42"/>
      <c r="C50" s="42"/>
      <c r="D50" s="43" t="s">
        <v>193</v>
      </c>
      <c r="E50" s="44">
        <f>SUM(E8:E48)</f>
        <v>2378816.13</v>
      </c>
      <c r="F50" s="45">
        <f>SUM(F8:F48)</f>
        <v>1</v>
      </c>
      <c r="G50" s="44">
        <f>G49+G47+G45+G43+G41+G39+G37+G35+G31+G29+G27+G25+G23+G21+G19+G17+G15+G11+G9</f>
        <v>52771.293000000005</v>
      </c>
      <c r="H50" s="44">
        <f>H49+H47+H45+H43+H41+H39+H37+H35+H31+H29+H27+H25+H23+H21+H19+H17+H15+H11+H9</f>
        <v>162496.95600000003</v>
      </c>
      <c r="I50" s="44" t="e">
        <v>#REF!</v>
      </c>
      <c r="J50" s="44">
        <f t="shared" ref="J50:O50" si="22">J49+J47+J45+J43+J41+J39+J37+J35+J31+J29+J27+J25+J23+J21+J19+J17+J15+J11+J9</f>
        <v>185391.05900000004</v>
      </c>
      <c r="K50" s="44">
        <f t="shared" si="22"/>
        <v>460934.734</v>
      </c>
      <c r="L50" s="44">
        <f t="shared" si="22"/>
        <v>578705.35400000005</v>
      </c>
      <c r="M50" s="44">
        <f t="shared" si="22"/>
        <v>338098.44899999996</v>
      </c>
      <c r="N50" s="44">
        <f t="shared" si="22"/>
        <v>483841.54500000004</v>
      </c>
      <c r="O50" s="44">
        <f t="shared" si="22"/>
        <v>116576.73999999999</v>
      </c>
      <c r="P50" s="71">
        <f>O50+N50+M50+L50+K50+J50+H50+G50</f>
        <v>2378816.1300000004</v>
      </c>
    </row>
    <row r="51" spans="1:16" ht="16.2" customHeight="1">
      <c r="A51" s="46"/>
      <c r="B51" s="47"/>
      <c r="C51" s="47"/>
      <c r="D51" s="48" t="s">
        <v>1060</v>
      </c>
      <c r="E51" s="49"/>
      <c r="F51" s="49"/>
      <c r="G51" s="39">
        <f>G50/$E$50</f>
        <v>2.2183846970972074E-2</v>
      </c>
      <c r="H51" s="39">
        <f>H50/$E$50</f>
        <v>6.8310010996940757E-2</v>
      </c>
      <c r="I51" s="39"/>
      <c r="J51" s="39">
        <f t="shared" ref="J51:O51" si="23">J50/$E$50</f>
        <v>7.793416929622049E-2</v>
      </c>
      <c r="K51" s="39">
        <f t="shared" si="23"/>
        <v>0.19376644045204117</v>
      </c>
      <c r="L51" s="39">
        <f t="shared" si="23"/>
        <v>0.243274520759198</v>
      </c>
      <c r="M51" s="39">
        <f t="shared" si="23"/>
        <v>0.1421288702124279</v>
      </c>
      <c r="N51" s="39">
        <f t="shared" si="23"/>
        <v>0.20339594090443638</v>
      </c>
      <c r="O51" s="39">
        <f t="shared" si="23"/>
        <v>4.9006200407763337E-2</v>
      </c>
      <c r="P51" s="66"/>
    </row>
    <row r="52" spans="1:16" ht="16.2" customHeight="1">
      <c r="A52" s="50"/>
      <c r="B52" s="51"/>
      <c r="C52" s="51"/>
      <c r="D52" s="52" t="s">
        <v>1061</v>
      </c>
      <c r="E52" s="53"/>
      <c r="F52" s="53"/>
      <c r="G52" s="54">
        <f>G51</f>
        <v>2.2183846970972074E-2</v>
      </c>
      <c r="H52" s="54">
        <f>H51+G52</f>
        <v>9.049385796791283E-2</v>
      </c>
      <c r="I52" s="54"/>
      <c r="J52" s="54">
        <f>J51+H52</f>
        <v>0.16842802726413331</v>
      </c>
      <c r="K52" s="54">
        <f>K51+J52</f>
        <v>0.36219446771617447</v>
      </c>
      <c r="L52" s="54">
        <f>L51+K52</f>
        <v>0.60546898847537245</v>
      </c>
      <c r="M52" s="54">
        <f>M51+L52</f>
        <v>0.74759785868780038</v>
      </c>
      <c r="N52" s="54">
        <f>N51+M52</f>
        <v>0.95099379959223673</v>
      </c>
      <c r="O52" s="54">
        <f>O51+N52</f>
        <v>1</v>
      </c>
      <c r="P52" s="72"/>
    </row>
    <row r="53" spans="1:16" ht="16.2" customHeight="1">
      <c r="E53" s="55"/>
      <c r="F53" s="56"/>
      <c r="G53" s="57"/>
      <c r="H53" s="58"/>
      <c r="I53" s="56"/>
      <c r="J53" s="73"/>
      <c r="K53" s="73"/>
      <c r="L53" s="73"/>
      <c r="M53" s="73"/>
      <c r="N53" s="73"/>
      <c r="O53" s="73"/>
      <c r="P53" s="55"/>
    </row>
    <row r="54" spans="1:16" ht="12">
      <c r="D54" s="59"/>
      <c r="E54" s="55"/>
      <c r="F54" s="56"/>
      <c r="G54" s="60"/>
      <c r="H54" s="60"/>
      <c r="I54" s="60"/>
      <c r="J54" s="60"/>
      <c r="K54" s="60"/>
      <c r="L54" s="60"/>
      <c r="M54" s="60"/>
      <c r="N54" s="60"/>
      <c r="O54" s="60"/>
      <c r="P54" s="60"/>
    </row>
    <row r="55" spans="1:16">
      <c r="D55" s="59"/>
      <c r="E55" s="57"/>
      <c r="F55" s="57"/>
      <c r="G55" s="61"/>
      <c r="H55" s="61"/>
      <c r="I55" s="61"/>
      <c r="J55" s="61"/>
      <c r="K55" s="61"/>
      <c r="L55" s="61"/>
      <c r="M55" s="61"/>
      <c r="N55" s="61"/>
      <c r="O55" s="61"/>
      <c r="P55" s="55"/>
    </row>
    <row r="56" spans="1:16">
      <c r="D56" s="59"/>
      <c r="E56" s="57"/>
      <c r="F56" s="57"/>
      <c r="G56" s="61"/>
      <c r="H56" s="61"/>
      <c r="I56" s="61"/>
      <c r="J56" s="61"/>
      <c r="K56" s="61"/>
      <c r="L56" s="61"/>
      <c r="M56" s="61"/>
      <c r="N56" s="61"/>
      <c r="O56" s="61"/>
      <c r="P56" s="57"/>
    </row>
    <row r="57" spans="1:16" ht="12">
      <c r="A57" s="57"/>
      <c r="B57" s="62"/>
      <c r="F57" s="444"/>
      <c r="G57" s="444"/>
      <c r="H57" s="444"/>
      <c r="I57" s="444"/>
      <c r="J57" s="444"/>
      <c r="K57" s="444"/>
      <c r="L57" s="444"/>
      <c r="M57" s="444"/>
      <c r="N57" s="444"/>
      <c r="O57" s="444"/>
      <c r="P57" s="444"/>
    </row>
    <row r="58" spans="1:16">
      <c r="A58" s="57"/>
      <c r="I58" s="443"/>
      <c r="J58" s="443"/>
      <c r="K58" s="443"/>
      <c r="L58" s="443"/>
      <c r="M58" s="443"/>
      <c r="N58" s="443"/>
      <c r="O58" s="443"/>
      <c r="P58" s="443"/>
    </row>
    <row r="59" spans="1:16">
      <c r="A59" s="57"/>
      <c r="D59" s="59"/>
      <c r="E59" s="64"/>
      <c r="F59" s="443"/>
      <c r="G59" s="443"/>
      <c r="H59" s="443"/>
      <c r="I59" s="443"/>
      <c r="J59" s="443"/>
      <c r="K59" s="443"/>
      <c r="L59" s="443"/>
      <c r="M59" s="443"/>
      <c r="N59" s="443"/>
      <c r="O59" s="443"/>
      <c r="P59" s="443"/>
    </row>
    <row r="60" spans="1:16" ht="12">
      <c r="A60" s="444"/>
      <c r="B60" s="444"/>
      <c r="C60" s="444"/>
      <c r="D60" s="444"/>
      <c r="E60" s="444"/>
      <c r="F60" s="444"/>
      <c r="G60" s="444"/>
      <c r="H60" s="444"/>
      <c r="I60" s="444"/>
      <c r="J60" s="444"/>
      <c r="K60" s="444"/>
      <c r="L60" s="444"/>
      <c r="M60" s="444"/>
      <c r="N60" s="444"/>
      <c r="O60" s="444"/>
      <c r="P60" s="444"/>
    </row>
    <row r="61" spans="1:16" ht="12">
      <c r="A61" s="63"/>
      <c r="B61" s="444"/>
      <c r="C61" s="444"/>
      <c r="D61" s="444"/>
      <c r="E61" s="63"/>
      <c r="F61" s="63"/>
      <c r="G61" s="63"/>
      <c r="H61" s="63"/>
      <c r="I61" s="63"/>
      <c r="J61" s="63"/>
      <c r="K61" s="63"/>
      <c r="L61" s="63"/>
      <c r="M61" s="63"/>
      <c r="N61" s="63"/>
      <c r="O61" s="63"/>
      <c r="P61" s="63"/>
    </row>
    <row r="62" spans="1:16">
      <c r="A62" s="57"/>
      <c r="E62" s="55"/>
      <c r="F62" s="56"/>
      <c r="G62" s="61"/>
      <c r="H62" s="61"/>
      <c r="I62" s="61"/>
      <c r="J62" s="61"/>
      <c r="K62" s="61"/>
      <c r="L62" s="61"/>
      <c r="M62" s="61"/>
      <c r="N62" s="61"/>
      <c r="O62" s="61"/>
      <c r="P62" s="74"/>
    </row>
    <row r="63" spans="1:16">
      <c r="A63" s="57"/>
      <c r="E63" s="55"/>
      <c r="F63" s="56"/>
      <c r="G63" s="55"/>
      <c r="H63" s="55"/>
      <c r="I63" s="55"/>
      <c r="J63" s="55"/>
      <c r="K63" s="55"/>
      <c r="L63" s="55"/>
      <c r="M63" s="55"/>
      <c r="N63" s="55"/>
      <c r="O63" s="55"/>
      <c r="P63" s="55"/>
    </row>
    <row r="64" spans="1:16">
      <c r="A64" s="57"/>
      <c r="E64" s="55"/>
      <c r="F64" s="56"/>
      <c r="G64" s="65"/>
      <c r="H64" s="65"/>
      <c r="I64" s="61"/>
      <c r="J64" s="61"/>
      <c r="K64" s="61"/>
      <c r="L64" s="61"/>
      <c r="M64" s="61"/>
      <c r="N64" s="61"/>
      <c r="O64" s="61"/>
      <c r="P64" s="74"/>
    </row>
    <row r="65" spans="1:16">
      <c r="A65" s="57"/>
      <c r="E65" s="55"/>
      <c r="F65" s="56"/>
      <c r="G65" s="55"/>
      <c r="H65" s="55"/>
      <c r="I65" s="55"/>
      <c r="J65" s="55"/>
      <c r="K65" s="55"/>
      <c r="L65" s="55"/>
      <c r="M65" s="55"/>
      <c r="N65" s="55"/>
      <c r="O65" s="55"/>
      <c r="P65" s="55"/>
    </row>
    <row r="66" spans="1:16">
      <c r="A66" s="57"/>
      <c r="E66" s="55"/>
      <c r="F66" s="56"/>
      <c r="G66" s="65"/>
      <c r="H66" s="65"/>
      <c r="I66" s="73"/>
      <c r="J66" s="73"/>
      <c r="K66" s="73"/>
      <c r="L66" s="73"/>
      <c r="M66" s="73"/>
      <c r="N66" s="73"/>
      <c r="O66" s="73"/>
      <c r="P66" s="74"/>
    </row>
    <row r="67" spans="1:16">
      <c r="A67" s="57"/>
      <c r="E67" s="55"/>
      <c r="F67" s="56"/>
      <c r="G67" s="55"/>
      <c r="H67" s="55"/>
      <c r="I67" s="55"/>
      <c r="J67" s="55"/>
      <c r="K67" s="55"/>
      <c r="L67" s="55"/>
      <c r="M67" s="55"/>
      <c r="N67" s="55"/>
      <c r="O67" s="55"/>
      <c r="P67" s="55"/>
    </row>
    <row r="68" spans="1:16">
      <c r="A68" s="57"/>
      <c r="E68" s="55"/>
      <c r="F68" s="56"/>
      <c r="G68" s="61"/>
      <c r="H68" s="61"/>
      <c r="I68" s="73"/>
      <c r="J68" s="73"/>
      <c r="K68" s="73"/>
      <c r="L68" s="73"/>
      <c r="M68" s="73"/>
      <c r="N68" s="73"/>
      <c r="O68" s="73"/>
      <c r="P68" s="74"/>
    </row>
    <row r="69" spans="1:16">
      <c r="A69" s="57"/>
      <c r="E69" s="55"/>
      <c r="F69" s="56"/>
      <c r="G69" s="55"/>
      <c r="H69" s="58"/>
      <c r="I69" s="55"/>
      <c r="J69" s="55"/>
      <c r="K69" s="55"/>
      <c r="L69" s="55"/>
      <c r="M69" s="55"/>
      <c r="N69" s="55"/>
      <c r="O69" s="55"/>
      <c r="P69" s="55"/>
    </row>
    <row r="70" spans="1:16">
      <c r="A70" s="57"/>
      <c r="E70" s="55"/>
      <c r="F70" s="56"/>
      <c r="G70" s="61"/>
      <c r="H70" s="61"/>
      <c r="I70" s="74"/>
      <c r="J70" s="74"/>
      <c r="K70" s="74"/>
      <c r="L70" s="74"/>
      <c r="M70" s="74"/>
      <c r="N70" s="74"/>
      <c r="O70" s="74"/>
      <c r="P70" s="74"/>
    </row>
    <row r="71" spans="1:16">
      <c r="A71" s="57"/>
      <c r="E71" s="55"/>
      <c r="F71" s="56"/>
      <c r="G71" s="55"/>
      <c r="H71" s="58"/>
      <c r="I71" s="77"/>
      <c r="J71" s="77"/>
      <c r="K71" s="77"/>
      <c r="L71" s="77"/>
      <c r="M71" s="77"/>
      <c r="N71" s="77"/>
      <c r="O71" s="77"/>
      <c r="P71" s="55"/>
    </row>
    <row r="72" spans="1:16">
      <c r="A72" s="57"/>
      <c r="E72" s="55"/>
      <c r="F72" s="56"/>
      <c r="G72" s="65"/>
      <c r="H72" s="61"/>
      <c r="I72" s="74"/>
      <c r="J72" s="74"/>
      <c r="K72" s="74"/>
      <c r="L72" s="74"/>
      <c r="M72" s="74"/>
      <c r="N72" s="74"/>
      <c r="O72" s="74"/>
      <c r="P72" s="74"/>
    </row>
    <row r="73" spans="1:16">
      <c r="A73" s="57"/>
      <c r="E73" s="55"/>
      <c r="F73" s="56"/>
      <c r="G73" s="75"/>
      <c r="H73" s="58"/>
      <c r="I73" s="78"/>
      <c r="J73" s="78"/>
      <c r="K73" s="78"/>
      <c r="L73" s="78"/>
      <c r="M73" s="78"/>
      <c r="N73" s="78"/>
      <c r="O73" s="78"/>
      <c r="P73" s="55"/>
    </row>
    <row r="74" spans="1:16">
      <c r="A74" s="57"/>
      <c r="E74" s="55"/>
      <c r="F74" s="56"/>
      <c r="G74" s="65"/>
      <c r="H74" s="61"/>
      <c r="I74" s="61"/>
      <c r="J74" s="61"/>
      <c r="K74" s="61"/>
      <c r="L74" s="61"/>
      <c r="M74" s="61"/>
      <c r="N74" s="61"/>
      <c r="O74" s="61"/>
      <c r="P74" s="74"/>
    </row>
    <row r="75" spans="1:16">
      <c r="A75" s="57"/>
      <c r="E75" s="55"/>
      <c r="F75" s="56"/>
      <c r="G75" s="75"/>
      <c r="H75" s="55"/>
      <c r="I75" s="78"/>
      <c r="J75" s="78"/>
      <c r="K75" s="78"/>
      <c r="L75" s="78"/>
      <c r="M75" s="78"/>
      <c r="N75" s="78"/>
      <c r="O75" s="78"/>
      <c r="P75" s="55"/>
    </row>
    <row r="76" spans="1:16">
      <c r="A76" s="57"/>
      <c r="E76" s="55"/>
      <c r="F76" s="56"/>
      <c r="G76" s="61"/>
      <c r="H76" s="61"/>
      <c r="I76" s="61"/>
      <c r="J76" s="61"/>
      <c r="K76" s="61"/>
      <c r="L76" s="61"/>
      <c r="M76" s="61"/>
      <c r="N76" s="61"/>
      <c r="O76" s="61"/>
      <c r="P76" s="74"/>
    </row>
    <row r="77" spans="1:16">
      <c r="A77" s="57"/>
      <c r="E77" s="55"/>
      <c r="F77" s="56"/>
      <c r="G77" s="75"/>
      <c r="H77" s="55"/>
      <c r="I77" s="78"/>
      <c r="J77" s="78"/>
      <c r="K77" s="78"/>
      <c r="L77" s="78"/>
      <c r="M77" s="78"/>
      <c r="N77" s="78"/>
      <c r="O77" s="78"/>
      <c r="P77" s="55"/>
    </row>
    <row r="78" spans="1:16">
      <c r="A78" s="57"/>
      <c r="E78" s="55"/>
      <c r="F78" s="56"/>
      <c r="G78" s="56"/>
      <c r="H78" s="61"/>
      <c r="I78" s="74"/>
      <c r="J78" s="74"/>
      <c r="K78" s="74"/>
      <c r="L78" s="74"/>
      <c r="M78" s="74"/>
      <c r="N78" s="74"/>
      <c r="O78" s="74"/>
      <c r="P78" s="74"/>
    </row>
    <row r="79" spans="1:16">
      <c r="A79" s="57"/>
      <c r="E79" s="55"/>
      <c r="F79" s="56"/>
      <c r="G79" s="56"/>
      <c r="H79" s="55"/>
      <c r="I79" s="77"/>
      <c r="J79" s="77"/>
      <c r="K79" s="77"/>
      <c r="L79" s="77"/>
      <c r="M79" s="77"/>
      <c r="N79" s="77"/>
      <c r="O79" s="77"/>
      <c r="P79" s="55"/>
    </row>
    <row r="80" spans="1:16">
      <c r="A80" s="57"/>
      <c r="E80" s="55"/>
      <c r="F80" s="56"/>
      <c r="G80" s="57"/>
      <c r="H80" s="61"/>
      <c r="I80" s="57"/>
      <c r="J80" s="57"/>
      <c r="K80" s="57"/>
      <c r="L80" s="57"/>
      <c r="M80" s="57"/>
      <c r="N80" s="57"/>
      <c r="O80" s="57"/>
      <c r="P80" s="74"/>
    </row>
    <row r="81" spans="1:16">
      <c r="A81" s="57"/>
      <c r="E81" s="55"/>
      <c r="F81" s="56"/>
      <c r="G81" s="57"/>
      <c r="H81" s="76"/>
      <c r="I81" s="57"/>
      <c r="J81" s="57"/>
      <c r="K81" s="57"/>
      <c r="L81" s="57"/>
      <c r="M81" s="57"/>
      <c r="N81" s="57"/>
      <c r="O81" s="57"/>
      <c r="P81" s="55"/>
    </row>
    <row r="82" spans="1:16">
      <c r="A82" s="57"/>
      <c r="E82" s="55"/>
      <c r="F82" s="56"/>
      <c r="G82" s="57"/>
      <c r="H82" s="76"/>
      <c r="I82" s="57"/>
      <c r="J82" s="57"/>
      <c r="K82" s="57"/>
      <c r="L82" s="57"/>
      <c r="M82" s="57"/>
      <c r="N82" s="57"/>
      <c r="O82" s="57"/>
      <c r="P82" s="74"/>
    </row>
    <row r="83" spans="1:16">
      <c r="A83" s="57"/>
      <c r="E83" s="55"/>
      <c r="F83" s="56"/>
      <c r="G83" s="57"/>
      <c r="H83" s="76"/>
      <c r="I83" s="57"/>
      <c r="J83" s="57"/>
      <c r="K83" s="57"/>
      <c r="L83" s="57"/>
      <c r="M83" s="57"/>
      <c r="N83" s="57"/>
      <c r="O83" s="57"/>
      <c r="P83" s="55"/>
    </row>
    <row r="84" spans="1:16">
      <c r="A84" s="57"/>
      <c r="E84" s="55"/>
      <c r="F84" s="56"/>
      <c r="G84" s="57"/>
      <c r="H84" s="61"/>
      <c r="I84" s="57"/>
      <c r="J84" s="57"/>
      <c r="K84" s="57"/>
      <c r="L84" s="57"/>
      <c r="M84" s="57"/>
      <c r="N84" s="57"/>
      <c r="O84" s="57"/>
      <c r="P84" s="74"/>
    </row>
    <row r="85" spans="1:16">
      <c r="E85" s="55"/>
      <c r="F85" s="56"/>
      <c r="G85" s="57"/>
      <c r="H85" s="76"/>
      <c r="I85" s="57"/>
      <c r="J85" s="57"/>
      <c r="K85" s="57"/>
      <c r="L85" s="57"/>
      <c r="M85" s="57"/>
      <c r="N85" s="57"/>
      <c r="O85" s="57"/>
      <c r="P85" s="55"/>
    </row>
    <row r="86" spans="1:16" ht="12">
      <c r="D86" s="59"/>
      <c r="E86" s="55"/>
      <c r="F86" s="56"/>
      <c r="G86" s="60"/>
      <c r="H86" s="60"/>
      <c r="I86" s="60"/>
      <c r="J86" s="60"/>
      <c r="K86" s="60"/>
      <c r="L86" s="60"/>
      <c r="M86" s="60"/>
      <c r="N86" s="60"/>
      <c r="O86" s="60"/>
      <c r="P86" s="60"/>
    </row>
    <row r="87" spans="1:16">
      <c r="D87" s="59"/>
      <c r="E87" s="57"/>
      <c r="F87" s="57"/>
      <c r="G87" s="61"/>
      <c r="H87" s="61"/>
      <c r="I87" s="61"/>
      <c r="J87" s="61"/>
      <c r="K87" s="61"/>
      <c r="L87" s="61"/>
      <c r="M87" s="61"/>
      <c r="N87" s="61"/>
      <c r="O87" s="61"/>
      <c r="P87" s="79"/>
    </row>
    <row r="88" spans="1:16">
      <c r="D88" s="59"/>
      <c r="E88" s="57"/>
      <c r="F88" s="57"/>
      <c r="G88" s="61"/>
      <c r="H88" s="61"/>
      <c r="I88" s="61"/>
      <c r="J88" s="61"/>
      <c r="K88" s="61"/>
      <c r="L88" s="61"/>
      <c r="M88" s="61"/>
      <c r="N88" s="61"/>
      <c r="O88" s="61"/>
      <c r="P88" s="57"/>
    </row>
  </sheetData>
  <mergeCells count="57">
    <mergeCell ref="B1:H1"/>
    <mergeCell ref="I1:P1"/>
    <mergeCell ref="I2:P2"/>
    <mergeCell ref="I3:P3"/>
    <mergeCell ref="I4:P4"/>
    <mergeCell ref="I5:P5"/>
    <mergeCell ref="A6:P6"/>
    <mergeCell ref="B7:D7"/>
    <mergeCell ref="F57:H57"/>
    <mergeCell ref="I57:P57"/>
    <mergeCell ref="A8:A9"/>
    <mergeCell ref="A10:A11"/>
    <mergeCell ref="A12:A13"/>
    <mergeCell ref="A14:A15"/>
    <mergeCell ref="A16:A17"/>
    <mergeCell ref="A18:A19"/>
    <mergeCell ref="A20:A21"/>
    <mergeCell ref="A22:A23"/>
    <mergeCell ref="A24:A25"/>
    <mergeCell ref="A26:A27"/>
    <mergeCell ref="A28:A29"/>
    <mergeCell ref="I58:P58"/>
    <mergeCell ref="F59:H59"/>
    <mergeCell ref="I59:P59"/>
    <mergeCell ref="A60:P60"/>
    <mergeCell ref="B61:D61"/>
    <mergeCell ref="A30:A31"/>
    <mergeCell ref="A32:A33"/>
    <mergeCell ref="A34:A35"/>
    <mergeCell ref="A36:A37"/>
    <mergeCell ref="A38:A39"/>
    <mergeCell ref="A40:A41"/>
    <mergeCell ref="A42:A43"/>
    <mergeCell ref="A44:A45"/>
    <mergeCell ref="A46:A47"/>
    <mergeCell ref="A48:A49"/>
    <mergeCell ref="B8:D9"/>
    <mergeCell ref="B10:D11"/>
    <mergeCell ref="B12:D13"/>
    <mergeCell ref="B14:D15"/>
    <mergeCell ref="B24:D25"/>
    <mergeCell ref="B34:D35"/>
    <mergeCell ref="B16:D17"/>
    <mergeCell ref="B18:D19"/>
    <mergeCell ref="B20:D21"/>
    <mergeCell ref="B22:D23"/>
    <mergeCell ref="B26:D27"/>
    <mergeCell ref="B28:D29"/>
    <mergeCell ref="B30:D31"/>
    <mergeCell ref="B32:D33"/>
    <mergeCell ref="B36:D37"/>
    <mergeCell ref="B38:D39"/>
    <mergeCell ref="B40:D41"/>
    <mergeCell ref="B48:D49"/>
    <mergeCell ref="B42:D43"/>
    <mergeCell ref="B44:D45"/>
    <mergeCell ref="B46:D47"/>
  </mergeCells>
  <pageMargins left="0.25" right="0.25" top="0.75" bottom="0.75" header="0.3" footer="0.3"/>
  <pageSetup paperSize="9" scale="62"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3</vt:i4>
      </vt:variant>
      <vt:variant>
        <vt:lpstr>Intervalos Nomeados</vt:lpstr>
      </vt:variant>
      <vt:variant>
        <vt:i4>5</vt:i4>
      </vt:variant>
    </vt:vector>
  </HeadingPairs>
  <TitlesOfParts>
    <vt:vector size="8" baseType="lpstr">
      <vt:lpstr>MEM. CÁLCULO</vt:lpstr>
      <vt:lpstr>PLAN. ORÇAM.</vt:lpstr>
      <vt:lpstr>CRONOGR.</vt:lpstr>
      <vt:lpstr>CRONOGR.!Area_de_impressao</vt:lpstr>
      <vt:lpstr>'MEM. CÁLCULO'!Area_de_impressao</vt:lpstr>
      <vt:lpstr>'PLAN. ORÇAM.'!Area_de_impressao</vt:lpstr>
      <vt:lpstr>'MEM. CÁLCULO'!Titulos_de_impressao</vt:lpstr>
      <vt:lpstr>'PLAN. ORÇAM.'!Titulos_de_impressao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PMJM</dc:creator>
  <cp:lastModifiedBy>Geraldo Ângelo dos Santos</cp:lastModifiedBy>
  <cp:lastPrinted>2026-02-25T10:46:20Z</cp:lastPrinted>
  <dcterms:created xsi:type="dcterms:W3CDTF">2001-12-19T12:02:00Z</dcterms:created>
  <dcterms:modified xsi:type="dcterms:W3CDTF">2026-02-25T11:14:33Z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46F9D58403D24514B8C35AC3546333D0_13</vt:lpwstr>
  </property>
  <property fmtid="{D5CDD505-2E9C-101B-9397-08002B2CF9AE}" pid="3" name="KSOProductBuildVer">
    <vt:lpwstr>1046-12.2.0.23196</vt:lpwstr>
  </property>
</Properties>
</file>